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1\!!!! Docs pour email\2022\"/>
    </mc:Choice>
  </mc:AlternateContent>
  <xr:revisionPtr revIDLastSave="0" documentId="13_ncr:1_{34A997A5-E9E3-4832-89C5-553A36B7A4EB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uivi T.A." sheetId="21" r:id="rId1"/>
    <sheet name="2" sheetId="9" state="hidden" r:id="rId2"/>
    <sheet name="3" sheetId="10" state="hidden" r:id="rId3"/>
    <sheet name="4" sheetId="11" state="hidden" r:id="rId4"/>
    <sheet name="5" sheetId="12" state="hidden" r:id="rId5"/>
    <sheet name="6" sheetId="13" state="hidden" r:id="rId6"/>
    <sheet name="7" sheetId="14" state="hidden" r:id="rId7"/>
    <sheet name="8" sheetId="15" state="hidden" r:id="rId8"/>
    <sheet name="9" sheetId="16" state="hidden" r:id="rId9"/>
    <sheet name="10" sheetId="17" state="hidden" r:id="rId10"/>
    <sheet name="11" sheetId="18" state="hidden" r:id="rId11"/>
    <sheet name="12" sheetId="19" state="hidden" r:id="rId12"/>
    <sheet name="IMMOBILISATION" sheetId="2" state="hidden" r:id="rId13"/>
    <sheet name="COMPTE A RECEVOIR" sheetId="6" state="hidden" r:id="rId14"/>
    <sheet name="COMPTE À PAYER" sheetId="8" state="hidden" r:id="rId15"/>
    <sheet name="ETAT RESULTAT" sheetId="3" state="hidden" r:id="rId16"/>
    <sheet name="BNR" sheetId="4" state="hidden" r:id="rId17"/>
    <sheet name="BILAN" sheetId="5" state="hidden" r:id="rId18"/>
    <sheet name="Feuil2" sheetId="7" state="hidden" r:id="rId19"/>
  </sheets>
  <externalReferences>
    <externalReference r:id="rId20"/>
  </externalReferences>
  <definedNames>
    <definedName name="Compte">[1]SoldeIndex!$C$7:$C$120</definedName>
    <definedName name="DescriptionCompte">[1]SoldeIndex!$C$7:$D$120</definedName>
    <definedName name="Solde">[1]SoldeIndex!$F$7:$F$120</definedName>
    <definedName name="SoldeP1">[1]SoldeIndex!$H$7:$H$120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21" l="1"/>
  <c r="Z16" i="21"/>
  <c r="AA16" i="21"/>
  <c r="AB16" i="21"/>
  <c r="AC16" i="21"/>
  <c r="AD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C16" i="21"/>
  <c r="H6" i="9"/>
  <c r="H5" i="9"/>
  <c r="H4" i="9"/>
  <c r="H6" i="10"/>
  <c r="H5" i="10"/>
  <c r="H4" i="10"/>
  <c r="H6" i="11"/>
  <c r="H5" i="11"/>
  <c r="H4" i="11"/>
  <c r="H6" i="12"/>
  <c r="H5" i="12"/>
  <c r="H4" i="12"/>
  <c r="H6" i="13"/>
  <c r="H5" i="13"/>
  <c r="H4" i="13"/>
  <c r="H6" i="14"/>
  <c r="H5" i="14"/>
  <c r="H4" i="14"/>
  <c r="H6" i="15"/>
  <c r="H5" i="15"/>
  <c r="H4" i="15"/>
  <c r="H6" i="16"/>
  <c r="H5" i="16"/>
  <c r="H4" i="16"/>
  <c r="H6" i="17"/>
  <c r="H5" i="17"/>
  <c r="H4" i="17"/>
  <c r="H6" i="18"/>
  <c r="H5" i="18"/>
  <c r="H4" i="18"/>
  <c r="H6" i="19"/>
  <c r="H5" i="19"/>
  <c r="H4" i="19"/>
  <c r="H8" i="9"/>
  <c r="H207" i="9"/>
  <c r="H8" i="10" s="1"/>
  <c r="H207" i="10" s="1"/>
  <c r="H8" i="11" s="1"/>
  <c r="H207" i="11" s="1"/>
  <c r="H8" i="12" s="1"/>
  <c r="H207" i="12" s="1"/>
  <c r="H8" i="13" s="1"/>
  <c r="H207" i="13" s="1"/>
  <c r="H8" i="14" s="1"/>
  <c r="H207" i="14" s="1"/>
  <c r="H8" i="15" s="1"/>
  <c r="H207" i="15" s="1"/>
  <c r="H8" i="16" s="1"/>
  <c r="H207" i="16" s="1"/>
  <c r="H8" i="17" s="1"/>
  <c r="H207" i="17" s="1"/>
  <c r="H8" i="18" s="1"/>
  <c r="H207" i="18" s="1"/>
  <c r="H8" i="19" s="1"/>
  <c r="H207" i="19" s="1"/>
  <c r="AO5" i="10"/>
  <c r="AP5" i="10"/>
  <c r="AQ5" i="10"/>
  <c r="AR5" i="10"/>
  <c r="AS5" i="10"/>
  <c r="AT5" i="10"/>
  <c r="AU5" i="10"/>
  <c r="AV5" i="10"/>
  <c r="AW5" i="10"/>
  <c r="AX5" i="10"/>
  <c r="AY5" i="10"/>
  <c r="AO5" i="11"/>
  <c r="AP5" i="11"/>
  <c r="AQ5" i="11"/>
  <c r="AR5" i="11"/>
  <c r="AS5" i="11"/>
  <c r="AT5" i="11"/>
  <c r="AU5" i="11"/>
  <c r="AV5" i="11"/>
  <c r="AW5" i="11"/>
  <c r="AX5" i="11"/>
  <c r="AY5" i="11"/>
  <c r="AO5" i="12"/>
  <c r="AP5" i="12"/>
  <c r="AQ5" i="12"/>
  <c r="AR5" i="12"/>
  <c r="AS5" i="12"/>
  <c r="AT5" i="12"/>
  <c r="AU5" i="12"/>
  <c r="AV5" i="12"/>
  <c r="AW5" i="12"/>
  <c r="AX5" i="12"/>
  <c r="AY5" i="12"/>
  <c r="AO5" i="13"/>
  <c r="AP5" i="13"/>
  <c r="AQ5" i="13"/>
  <c r="AR5" i="13"/>
  <c r="AS5" i="13"/>
  <c r="AT5" i="13"/>
  <c r="AU5" i="13"/>
  <c r="AV5" i="13"/>
  <c r="AW5" i="13"/>
  <c r="AX5" i="13"/>
  <c r="AY5" i="13"/>
  <c r="AO5" i="14"/>
  <c r="AP5" i="14"/>
  <c r="AQ5" i="14"/>
  <c r="AR5" i="14"/>
  <c r="AS5" i="14"/>
  <c r="AT5" i="14"/>
  <c r="AU5" i="14"/>
  <c r="AV5" i="14"/>
  <c r="AW5" i="14"/>
  <c r="AX5" i="14"/>
  <c r="AY5" i="14"/>
  <c r="AO5" i="15"/>
  <c r="AP5" i="15"/>
  <c r="AQ5" i="15"/>
  <c r="AR5" i="15"/>
  <c r="AS5" i="15"/>
  <c r="AT5" i="15"/>
  <c r="AU5" i="15"/>
  <c r="AV5" i="15"/>
  <c r="AW5" i="15"/>
  <c r="AX5" i="15"/>
  <c r="AY5" i="15"/>
  <c r="AO5" i="16"/>
  <c r="AP5" i="16"/>
  <c r="AQ5" i="16"/>
  <c r="AR5" i="16"/>
  <c r="AS5" i="16"/>
  <c r="AT5" i="16"/>
  <c r="AU5" i="16"/>
  <c r="AV5" i="16"/>
  <c r="AW5" i="16"/>
  <c r="AX5" i="16"/>
  <c r="AY5" i="16"/>
  <c r="AO5" i="17"/>
  <c r="AP5" i="17"/>
  <c r="AQ5" i="17"/>
  <c r="AR5" i="17"/>
  <c r="AS5" i="17"/>
  <c r="AT5" i="17"/>
  <c r="AU5" i="17"/>
  <c r="AV5" i="17"/>
  <c r="AW5" i="17"/>
  <c r="AX5" i="17"/>
  <c r="AY5" i="17"/>
  <c r="AO5" i="18"/>
  <c r="AP5" i="18"/>
  <c r="AQ5" i="18"/>
  <c r="AR5" i="18"/>
  <c r="AS5" i="18"/>
  <c r="AT5" i="18"/>
  <c r="AU5" i="18"/>
  <c r="AV5" i="18"/>
  <c r="AW5" i="18"/>
  <c r="AX5" i="18"/>
  <c r="AY5" i="18"/>
  <c r="AO5" i="19"/>
  <c r="AP5" i="19"/>
  <c r="AQ5" i="19"/>
  <c r="AR5" i="19"/>
  <c r="AS5" i="19"/>
  <c r="AT5" i="19"/>
  <c r="AU5" i="19"/>
  <c r="AV5" i="19"/>
  <c r="AW5" i="19"/>
  <c r="AX5" i="19"/>
  <c r="AY5" i="19"/>
  <c r="AO5" i="9"/>
  <c r="AP5" i="9"/>
  <c r="AQ5" i="9"/>
  <c r="AR5" i="9"/>
  <c r="AS5" i="9"/>
  <c r="AT5" i="9"/>
  <c r="AU5" i="9"/>
  <c r="AV5" i="9"/>
  <c r="AW5" i="9"/>
  <c r="AX5" i="9"/>
  <c r="AY5" i="9"/>
  <c r="AX6" i="9"/>
  <c r="AW6" i="9"/>
  <c r="AV6" i="9"/>
  <c r="AU6" i="9"/>
  <c r="AT6" i="9"/>
  <c r="AX6" i="10"/>
  <c r="AW6" i="10"/>
  <c r="AV6" i="10"/>
  <c r="AU6" i="10"/>
  <c r="AT6" i="10"/>
  <c r="AX6" i="11"/>
  <c r="AW6" i="11"/>
  <c r="AV6" i="11"/>
  <c r="AU6" i="11"/>
  <c r="AT6" i="11"/>
  <c r="AX6" i="12"/>
  <c r="AW6" i="12"/>
  <c r="AV6" i="12"/>
  <c r="AU6" i="12"/>
  <c r="AT6" i="12"/>
  <c r="AX6" i="13"/>
  <c r="AW6" i="13"/>
  <c r="AV6" i="13"/>
  <c r="AU6" i="13"/>
  <c r="AT6" i="13"/>
  <c r="AX6" i="14"/>
  <c r="AW6" i="14"/>
  <c r="AV6" i="14"/>
  <c r="AU6" i="14"/>
  <c r="AT6" i="14"/>
  <c r="AX6" i="15"/>
  <c r="AW6" i="15"/>
  <c r="AV6" i="15"/>
  <c r="AU6" i="15"/>
  <c r="AT6" i="15"/>
  <c r="AX6" i="16"/>
  <c r="AW6" i="16"/>
  <c r="AV6" i="16"/>
  <c r="AU6" i="16"/>
  <c r="AT6" i="16"/>
  <c r="AX6" i="17"/>
  <c r="AW6" i="17"/>
  <c r="AV6" i="17"/>
  <c r="AU6" i="17"/>
  <c r="AT6" i="17"/>
  <c r="AX6" i="18"/>
  <c r="AW6" i="18"/>
  <c r="AV6" i="18"/>
  <c r="AU6" i="18"/>
  <c r="AT6" i="18"/>
  <c r="AX6" i="19"/>
  <c r="AW6" i="19"/>
  <c r="AV6" i="19"/>
  <c r="AU6" i="19"/>
  <c r="AT6" i="19"/>
  <c r="AX8" i="9"/>
  <c r="AX207" i="9" s="1"/>
  <c r="AW8" i="9"/>
  <c r="AW207" i="9" s="1"/>
  <c r="AV8" i="9"/>
  <c r="AV207" i="9" s="1"/>
  <c r="AU8" i="9"/>
  <c r="AU207" i="9" s="1"/>
  <c r="AT8" i="9"/>
  <c r="AT207" i="9" s="1"/>
  <c r="C4" i="10"/>
  <c r="C4" i="11"/>
  <c r="C4" i="12"/>
  <c r="C4" i="13"/>
  <c r="C4" i="14"/>
  <c r="C4" i="15"/>
  <c r="C4" i="16"/>
  <c r="C4" i="17"/>
  <c r="C4" i="18"/>
  <c r="C4" i="19"/>
  <c r="C4" i="9"/>
  <c r="C5" i="10"/>
  <c r="C5" i="11"/>
  <c r="C5" i="12"/>
  <c r="C5" i="13"/>
  <c r="C5" i="14"/>
  <c r="C5" i="15"/>
  <c r="C5" i="16"/>
  <c r="C5" i="17"/>
  <c r="C5" i="18"/>
  <c r="C5" i="19"/>
  <c r="C5" i="9"/>
  <c r="F4" i="10"/>
  <c r="G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F4" i="11"/>
  <c r="G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F4" i="12"/>
  <c r="G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F4" i="13"/>
  <c r="G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F4" i="14"/>
  <c r="G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F4" i="15"/>
  <c r="G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F4" i="16"/>
  <c r="G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F4" i="17"/>
  <c r="G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F4" i="18"/>
  <c r="G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F4" i="19"/>
  <c r="G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F4" i="9"/>
  <c r="G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10"/>
  <c r="AB4" i="11"/>
  <c r="AB4" i="12"/>
  <c r="AB4" i="13"/>
  <c r="AB4" i="14"/>
  <c r="AB4" i="15"/>
  <c r="AB4" i="16"/>
  <c r="AB4" i="17"/>
  <c r="AB4" i="18"/>
  <c r="AB4" i="19"/>
  <c r="AB4" i="9"/>
  <c r="R5" i="9"/>
  <c r="S5" i="9"/>
  <c r="T5" i="9"/>
  <c r="U5" i="9"/>
  <c r="V5" i="9"/>
  <c r="W5" i="9"/>
  <c r="X5" i="9"/>
  <c r="Y5" i="9"/>
  <c r="Z5" i="9"/>
  <c r="AA5" i="9"/>
  <c r="AB5" i="9"/>
  <c r="R6" i="9"/>
  <c r="S6" i="9"/>
  <c r="T6" i="9"/>
  <c r="U6" i="9"/>
  <c r="V6" i="9"/>
  <c r="W6" i="9"/>
  <c r="X6" i="9"/>
  <c r="Y6" i="9"/>
  <c r="Z6" i="9"/>
  <c r="AA6" i="9"/>
  <c r="AB6" i="9"/>
  <c r="X6" i="10"/>
  <c r="W6" i="10"/>
  <c r="V6" i="10"/>
  <c r="U6" i="10"/>
  <c r="T6" i="10"/>
  <c r="S6" i="10"/>
  <c r="R6" i="10"/>
  <c r="X5" i="10"/>
  <c r="W5" i="10"/>
  <c r="V5" i="10"/>
  <c r="U5" i="10"/>
  <c r="T5" i="10"/>
  <c r="S5" i="10"/>
  <c r="R5" i="10"/>
  <c r="X6" i="11"/>
  <c r="W6" i="11"/>
  <c r="V6" i="11"/>
  <c r="U6" i="11"/>
  <c r="T6" i="11"/>
  <c r="S6" i="11"/>
  <c r="R6" i="11"/>
  <c r="X5" i="11"/>
  <c r="W5" i="11"/>
  <c r="V5" i="11"/>
  <c r="U5" i="11"/>
  <c r="T5" i="11"/>
  <c r="S5" i="11"/>
  <c r="R5" i="11"/>
  <c r="X6" i="12"/>
  <c r="W6" i="12"/>
  <c r="V6" i="12"/>
  <c r="U6" i="12"/>
  <c r="T6" i="12"/>
  <c r="S6" i="12"/>
  <c r="R6" i="12"/>
  <c r="X5" i="12"/>
  <c r="W5" i="12"/>
  <c r="V5" i="12"/>
  <c r="U5" i="12"/>
  <c r="T5" i="12"/>
  <c r="S5" i="12"/>
  <c r="R5" i="12"/>
  <c r="X6" i="13"/>
  <c r="W6" i="13"/>
  <c r="V6" i="13"/>
  <c r="U6" i="13"/>
  <c r="T6" i="13"/>
  <c r="S6" i="13"/>
  <c r="R6" i="13"/>
  <c r="X5" i="13"/>
  <c r="W5" i="13"/>
  <c r="V5" i="13"/>
  <c r="U5" i="13"/>
  <c r="T5" i="13"/>
  <c r="S5" i="13"/>
  <c r="R5" i="13"/>
  <c r="X6" i="14"/>
  <c r="W6" i="14"/>
  <c r="V6" i="14"/>
  <c r="U6" i="14"/>
  <c r="T6" i="14"/>
  <c r="S6" i="14"/>
  <c r="R6" i="14"/>
  <c r="X5" i="14"/>
  <c r="W5" i="14"/>
  <c r="V5" i="14"/>
  <c r="U5" i="14"/>
  <c r="T5" i="14"/>
  <c r="S5" i="14"/>
  <c r="R5" i="14"/>
  <c r="X6" i="15"/>
  <c r="W6" i="15"/>
  <c r="V6" i="15"/>
  <c r="U6" i="15"/>
  <c r="T6" i="15"/>
  <c r="S6" i="15"/>
  <c r="R6" i="15"/>
  <c r="X5" i="15"/>
  <c r="W5" i="15"/>
  <c r="V5" i="15"/>
  <c r="U5" i="15"/>
  <c r="T5" i="15"/>
  <c r="S5" i="15"/>
  <c r="R5" i="15"/>
  <c r="X6" i="16"/>
  <c r="W6" i="16"/>
  <c r="V6" i="16"/>
  <c r="U6" i="16"/>
  <c r="T6" i="16"/>
  <c r="S6" i="16"/>
  <c r="R6" i="16"/>
  <c r="X5" i="16"/>
  <c r="W5" i="16"/>
  <c r="V5" i="16"/>
  <c r="U5" i="16"/>
  <c r="T5" i="16"/>
  <c r="S5" i="16"/>
  <c r="R5" i="16"/>
  <c r="X6" i="17"/>
  <c r="W6" i="17"/>
  <c r="V6" i="17"/>
  <c r="U6" i="17"/>
  <c r="T6" i="17"/>
  <c r="S6" i="17"/>
  <c r="R6" i="17"/>
  <c r="X5" i="17"/>
  <c r="W5" i="17"/>
  <c r="V5" i="17"/>
  <c r="U5" i="17"/>
  <c r="T5" i="17"/>
  <c r="S5" i="17"/>
  <c r="R5" i="17"/>
  <c r="X6" i="18"/>
  <c r="W6" i="18"/>
  <c r="V6" i="18"/>
  <c r="U6" i="18"/>
  <c r="T6" i="18"/>
  <c r="S6" i="18"/>
  <c r="R6" i="18"/>
  <c r="X5" i="18"/>
  <c r="W5" i="18"/>
  <c r="V5" i="18"/>
  <c r="U5" i="18"/>
  <c r="T5" i="18"/>
  <c r="S5" i="18"/>
  <c r="R5" i="18"/>
  <c r="X6" i="19"/>
  <c r="W6" i="19"/>
  <c r="V6" i="19"/>
  <c r="U6" i="19"/>
  <c r="T6" i="19"/>
  <c r="S6" i="19"/>
  <c r="R6" i="19"/>
  <c r="X5" i="19"/>
  <c r="W5" i="19"/>
  <c r="V5" i="19"/>
  <c r="U5" i="19"/>
  <c r="T5" i="19"/>
  <c r="S5" i="19"/>
  <c r="R5" i="19"/>
  <c r="X8" i="9"/>
  <c r="X207" i="9"/>
  <c r="X8" i="10"/>
  <c r="X207" i="10" s="1"/>
  <c r="X8" i="11" s="1"/>
  <c r="X207" i="11" s="1"/>
  <c r="X8" i="12" s="1"/>
  <c r="X207" i="12" s="1"/>
  <c r="X8" i="13" s="1"/>
  <c r="X207" i="13" s="1"/>
  <c r="X8" i="14" s="1"/>
  <c r="X207" i="14" s="1"/>
  <c r="X8" i="15" s="1"/>
  <c r="X207" i="15" s="1"/>
  <c r="X8" i="16" s="1"/>
  <c r="X207" i="16"/>
  <c r="X8" i="17" s="1"/>
  <c r="X207" i="17" s="1"/>
  <c r="X8" i="18" s="1"/>
  <c r="X207" i="18" s="1"/>
  <c r="X8" i="19" s="1"/>
  <c r="X207" i="19" s="1"/>
  <c r="W8" i="9"/>
  <c r="W207" i="9" s="1"/>
  <c r="W8" i="10" s="1"/>
  <c r="W207" i="10" s="1"/>
  <c r="W8" i="11" s="1"/>
  <c r="W207" i="11" s="1"/>
  <c r="W8" i="12" s="1"/>
  <c r="W207" i="12" s="1"/>
  <c r="W8" i="13" s="1"/>
  <c r="W207" i="13" s="1"/>
  <c r="W8" i="14" s="1"/>
  <c r="W207" i="14" s="1"/>
  <c r="W8" i="15" s="1"/>
  <c r="W207" i="15" s="1"/>
  <c r="W8" i="16" s="1"/>
  <c r="W207" i="16" s="1"/>
  <c r="W8" i="17" s="1"/>
  <c r="W207" i="17" s="1"/>
  <c r="W8" i="18" s="1"/>
  <c r="W207" i="18" s="1"/>
  <c r="W8" i="19" s="1"/>
  <c r="W207" i="19" s="1"/>
  <c r="V8" i="9"/>
  <c r="V207" i="9" s="1"/>
  <c r="V8" i="10" s="1"/>
  <c r="V207" i="10" s="1"/>
  <c r="V8" i="11" s="1"/>
  <c r="V207" i="11"/>
  <c r="V8" i="12" s="1"/>
  <c r="V207" i="12" s="1"/>
  <c r="V8" i="13" s="1"/>
  <c r="V207" i="13" s="1"/>
  <c r="V8" i="14" s="1"/>
  <c r="V207" i="14" s="1"/>
  <c r="V8" i="15" s="1"/>
  <c r="V207" i="15" s="1"/>
  <c r="V8" i="16" s="1"/>
  <c r="V207" i="16" s="1"/>
  <c r="V8" i="17" s="1"/>
  <c r="V207" i="17" s="1"/>
  <c r="V8" i="18" s="1"/>
  <c r="V207" i="18" s="1"/>
  <c r="V8" i="19" s="1"/>
  <c r="V207" i="19" s="1"/>
  <c r="U8" i="9"/>
  <c r="U207" i="9"/>
  <c r="U8" i="10" s="1"/>
  <c r="U207" i="10" s="1"/>
  <c r="U8" i="11" s="1"/>
  <c r="U207" i="11" s="1"/>
  <c r="U8" i="12" s="1"/>
  <c r="U207" i="12" s="1"/>
  <c r="U8" i="13" s="1"/>
  <c r="U207" i="13" s="1"/>
  <c r="U8" i="14" s="1"/>
  <c r="U207" i="14" s="1"/>
  <c r="U8" i="15" s="1"/>
  <c r="U207" i="15" s="1"/>
  <c r="U8" i="16" s="1"/>
  <c r="U207" i="16" s="1"/>
  <c r="U8" i="17" s="1"/>
  <c r="U207" i="17" s="1"/>
  <c r="U8" i="18" s="1"/>
  <c r="U207" i="18" s="1"/>
  <c r="U8" i="19" s="1"/>
  <c r="U207" i="19" s="1"/>
  <c r="T8" i="9"/>
  <c r="T207" i="9"/>
  <c r="T8" i="10" s="1"/>
  <c r="T207" i="10" s="1"/>
  <c r="T8" i="11" s="1"/>
  <c r="T207" i="11" s="1"/>
  <c r="T8" i="12"/>
  <c r="S8" i="9"/>
  <c r="S207" i="9" s="1"/>
  <c r="S8" i="10" s="1"/>
  <c r="S207" i="10" s="1"/>
  <c r="S8" i="11" s="1"/>
  <c r="S207" i="11" s="1"/>
  <c r="S8" i="12" s="1"/>
  <c r="S207" i="12" s="1"/>
  <c r="S8" i="13" s="1"/>
  <c r="S207" i="13" s="1"/>
  <c r="S8" i="14" s="1"/>
  <c r="S207" i="14" s="1"/>
  <c r="S8" i="15" s="1"/>
  <c r="S207" i="15" s="1"/>
  <c r="S8" i="16" s="1"/>
  <c r="S207" i="16" s="1"/>
  <c r="S8" i="17" s="1"/>
  <c r="S207" i="17" s="1"/>
  <c r="R8" i="9"/>
  <c r="R207" i="9" s="1"/>
  <c r="R8" i="10" s="1"/>
  <c r="R207" i="10" s="1"/>
  <c r="R8" i="11" s="1"/>
  <c r="R207" i="11" s="1"/>
  <c r="R8" i="12" s="1"/>
  <c r="R207" i="12"/>
  <c r="R8" i="13" s="1"/>
  <c r="R207" i="13" s="1"/>
  <c r="R8" i="14" s="1"/>
  <c r="R207" i="14" s="1"/>
  <c r="R8" i="15" s="1"/>
  <c r="R207" i="15" s="1"/>
  <c r="R8" i="16" s="1"/>
  <c r="R207" i="16" s="1"/>
  <c r="R8" i="17" s="1"/>
  <c r="R207" i="17" s="1"/>
  <c r="R8" i="18" s="1"/>
  <c r="R207" i="18" s="1"/>
  <c r="R8" i="19" s="1"/>
  <c r="R207" i="19" s="1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Y6" i="10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Y6" i="11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Y6" i="12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Y6" i="13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Y6" i="14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Y6" i="15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Y6" i="16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Y6" i="17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Y6" i="18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Y6" i="1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Y6" i="9"/>
  <c r="AE5" i="10"/>
  <c r="AF5" i="10"/>
  <c r="AG5" i="10"/>
  <c r="AH5" i="10"/>
  <c r="AI5" i="10"/>
  <c r="AJ5" i="10"/>
  <c r="AK5" i="10"/>
  <c r="AL5" i="10"/>
  <c r="AM5" i="10"/>
  <c r="AN5" i="10"/>
  <c r="AE5" i="11"/>
  <c r="AF5" i="11"/>
  <c r="AG5" i="11"/>
  <c r="AH5" i="11"/>
  <c r="AI5" i="11"/>
  <c r="AJ5" i="11"/>
  <c r="AK5" i="11"/>
  <c r="AL5" i="11"/>
  <c r="AM5" i="11"/>
  <c r="AN5" i="11"/>
  <c r="AE5" i="12"/>
  <c r="AF5" i="12"/>
  <c r="AG5" i="12"/>
  <c r="AH5" i="12"/>
  <c r="AI5" i="12"/>
  <c r="AJ5" i="12"/>
  <c r="AK5" i="12"/>
  <c r="AL5" i="12"/>
  <c r="AM5" i="12"/>
  <c r="AN5" i="12"/>
  <c r="AE5" i="13"/>
  <c r="AF5" i="13"/>
  <c r="AG5" i="13"/>
  <c r="AH5" i="13"/>
  <c r="AI5" i="13"/>
  <c r="AJ5" i="13"/>
  <c r="AK5" i="13"/>
  <c r="AL5" i="13"/>
  <c r="AM5" i="13"/>
  <c r="AN5" i="13"/>
  <c r="AE5" i="14"/>
  <c r="AF5" i="14"/>
  <c r="AG5" i="14"/>
  <c r="AH5" i="14"/>
  <c r="AI5" i="14"/>
  <c r="AJ5" i="14"/>
  <c r="AK5" i="14"/>
  <c r="AL5" i="14"/>
  <c r="AM5" i="14"/>
  <c r="AN5" i="14"/>
  <c r="AE5" i="15"/>
  <c r="AF5" i="15"/>
  <c r="AG5" i="15"/>
  <c r="AH5" i="15"/>
  <c r="AI5" i="15"/>
  <c r="AJ5" i="15"/>
  <c r="AK5" i="15"/>
  <c r="AL5" i="15"/>
  <c r="AM5" i="15"/>
  <c r="AN5" i="15"/>
  <c r="AE5" i="16"/>
  <c r="AF5" i="16"/>
  <c r="AG5" i="16"/>
  <c r="AH5" i="16"/>
  <c r="AI5" i="16"/>
  <c r="AJ5" i="16"/>
  <c r="AK5" i="16"/>
  <c r="AL5" i="16"/>
  <c r="AM5" i="16"/>
  <c r="AN5" i="16"/>
  <c r="AE5" i="17"/>
  <c r="AF5" i="17"/>
  <c r="AG5" i="17"/>
  <c r="AH5" i="17"/>
  <c r="AI5" i="17"/>
  <c r="AJ5" i="17"/>
  <c r="AK5" i="17"/>
  <c r="AL5" i="17"/>
  <c r="AM5" i="17"/>
  <c r="AN5" i="17"/>
  <c r="AE5" i="18"/>
  <c r="AF5" i="18"/>
  <c r="AG5" i="18"/>
  <c r="AH5" i="18"/>
  <c r="AI5" i="18"/>
  <c r="AJ5" i="18"/>
  <c r="AK5" i="18"/>
  <c r="AL5" i="18"/>
  <c r="AM5" i="18"/>
  <c r="AN5" i="18"/>
  <c r="AE5" i="19"/>
  <c r="AF5" i="19"/>
  <c r="AG5" i="19"/>
  <c r="AH5" i="19"/>
  <c r="AI5" i="19"/>
  <c r="AJ5" i="19"/>
  <c r="AK5" i="19"/>
  <c r="AL5" i="19"/>
  <c r="AM5" i="19"/>
  <c r="AN5" i="19"/>
  <c r="AE5" i="9"/>
  <c r="AF5" i="9"/>
  <c r="AG5" i="9"/>
  <c r="AH5" i="9"/>
  <c r="AI5" i="9"/>
  <c r="AJ5" i="9"/>
  <c r="AK5" i="9"/>
  <c r="AL5" i="9"/>
  <c r="AM5" i="9"/>
  <c r="AN5" i="9"/>
  <c r="AD5" i="10"/>
  <c r="AD5" i="11"/>
  <c r="AD5" i="12"/>
  <c r="AD5" i="13"/>
  <c r="AD5" i="14"/>
  <c r="AD5" i="15"/>
  <c r="AD5" i="16"/>
  <c r="AD5" i="17"/>
  <c r="AD5" i="18"/>
  <c r="AD5" i="19"/>
  <c r="AD5" i="9"/>
  <c r="F6" i="10"/>
  <c r="G6" i="10"/>
  <c r="I6" i="10"/>
  <c r="J6" i="10"/>
  <c r="K6" i="10"/>
  <c r="L6" i="10"/>
  <c r="M6" i="10"/>
  <c r="N6" i="10"/>
  <c r="O6" i="10"/>
  <c r="P6" i="10"/>
  <c r="Q6" i="10"/>
  <c r="Y6" i="10"/>
  <c r="Z6" i="10"/>
  <c r="AA6" i="10"/>
  <c r="AB6" i="10"/>
  <c r="F6" i="11"/>
  <c r="G6" i="11"/>
  <c r="I6" i="11"/>
  <c r="J6" i="11"/>
  <c r="K6" i="11"/>
  <c r="L6" i="11"/>
  <c r="M6" i="11"/>
  <c r="N6" i="11"/>
  <c r="O6" i="11"/>
  <c r="P6" i="11"/>
  <c r="Q6" i="11"/>
  <c r="Y6" i="11"/>
  <c r="Z6" i="11"/>
  <c r="AA6" i="11"/>
  <c r="AB6" i="11"/>
  <c r="F6" i="12"/>
  <c r="G6" i="12"/>
  <c r="I6" i="12"/>
  <c r="J6" i="12"/>
  <c r="K6" i="12"/>
  <c r="L6" i="12"/>
  <c r="M6" i="12"/>
  <c r="N6" i="12"/>
  <c r="O6" i="12"/>
  <c r="P6" i="12"/>
  <c r="Q6" i="12"/>
  <c r="Y6" i="12"/>
  <c r="Z6" i="12"/>
  <c r="AA6" i="12"/>
  <c r="AB6" i="12"/>
  <c r="F6" i="13"/>
  <c r="G6" i="13"/>
  <c r="I6" i="13"/>
  <c r="J6" i="13"/>
  <c r="K6" i="13"/>
  <c r="L6" i="13"/>
  <c r="M6" i="13"/>
  <c r="N6" i="13"/>
  <c r="O6" i="13"/>
  <c r="P6" i="13"/>
  <c r="Q6" i="13"/>
  <c r="Y6" i="13"/>
  <c r="Z6" i="13"/>
  <c r="AA6" i="13"/>
  <c r="AB6" i="13"/>
  <c r="F6" i="14"/>
  <c r="G6" i="14"/>
  <c r="I6" i="14"/>
  <c r="J6" i="14"/>
  <c r="K6" i="14"/>
  <c r="L6" i="14"/>
  <c r="M6" i="14"/>
  <c r="N6" i="14"/>
  <c r="O6" i="14"/>
  <c r="P6" i="14"/>
  <c r="Q6" i="14"/>
  <c r="Y6" i="14"/>
  <c r="Z6" i="14"/>
  <c r="AA6" i="14"/>
  <c r="AB6" i="14"/>
  <c r="F6" i="15"/>
  <c r="G6" i="15"/>
  <c r="I6" i="15"/>
  <c r="J6" i="15"/>
  <c r="K6" i="15"/>
  <c r="L6" i="15"/>
  <c r="M6" i="15"/>
  <c r="N6" i="15"/>
  <c r="O6" i="15"/>
  <c r="P6" i="15"/>
  <c r="Q6" i="15"/>
  <c r="Y6" i="15"/>
  <c r="Z6" i="15"/>
  <c r="AA6" i="15"/>
  <c r="AB6" i="15"/>
  <c r="F6" i="16"/>
  <c r="G6" i="16"/>
  <c r="I6" i="16"/>
  <c r="J6" i="16"/>
  <c r="K6" i="16"/>
  <c r="L6" i="16"/>
  <c r="M6" i="16"/>
  <c r="N6" i="16"/>
  <c r="O6" i="16"/>
  <c r="P6" i="16"/>
  <c r="Q6" i="16"/>
  <c r="Y6" i="16"/>
  <c r="Z6" i="16"/>
  <c r="AA6" i="16"/>
  <c r="AB6" i="16"/>
  <c r="F6" i="17"/>
  <c r="G6" i="17"/>
  <c r="I6" i="17"/>
  <c r="J6" i="17"/>
  <c r="K6" i="17"/>
  <c r="L6" i="17"/>
  <c r="M6" i="17"/>
  <c r="N6" i="17"/>
  <c r="O6" i="17"/>
  <c r="P6" i="17"/>
  <c r="Q6" i="17"/>
  <c r="Y6" i="17"/>
  <c r="Z6" i="17"/>
  <c r="AA6" i="17"/>
  <c r="AB6" i="17"/>
  <c r="F6" i="18"/>
  <c r="G6" i="18"/>
  <c r="I6" i="18"/>
  <c r="J6" i="18"/>
  <c r="K6" i="18"/>
  <c r="L6" i="18"/>
  <c r="M6" i="18"/>
  <c r="N6" i="18"/>
  <c r="O6" i="18"/>
  <c r="P6" i="18"/>
  <c r="Q6" i="18"/>
  <c r="Y6" i="18"/>
  <c r="Z6" i="18"/>
  <c r="AA6" i="18"/>
  <c r="AB6" i="18"/>
  <c r="F6" i="19"/>
  <c r="G6" i="19"/>
  <c r="I6" i="19"/>
  <c r="J6" i="19"/>
  <c r="K6" i="19"/>
  <c r="L6" i="19"/>
  <c r="M6" i="19"/>
  <c r="N6" i="19"/>
  <c r="O6" i="19"/>
  <c r="P6" i="19"/>
  <c r="Q6" i="19"/>
  <c r="Y6" i="19"/>
  <c r="Z6" i="19"/>
  <c r="AA6" i="19"/>
  <c r="AB6" i="19"/>
  <c r="F6" i="9"/>
  <c r="G6" i="9"/>
  <c r="I6" i="9"/>
  <c r="J6" i="9"/>
  <c r="K6" i="9"/>
  <c r="L6" i="9"/>
  <c r="M6" i="9"/>
  <c r="N6" i="9"/>
  <c r="O6" i="9"/>
  <c r="P6" i="9"/>
  <c r="Q6" i="9"/>
  <c r="G5" i="10"/>
  <c r="I5" i="10"/>
  <c r="J5" i="10"/>
  <c r="K5" i="10"/>
  <c r="L5" i="10"/>
  <c r="M5" i="10"/>
  <c r="N5" i="10"/>
  <c r="O5" i="10"/>
  <c r="P5" i="10"/>
  <c r="Q5" i="10"/>
  <c r="Y5" i="10"/>
  <c r="Z5" i="10"/>
  <c r="AA5" i="10"/>
  <c r="AB5" i="10"/>
  <c r="G5" i="11"/>
  <c r="I5" i="11"/>
  <c r="J5" i="11"/>
  <c r="K5" i="11"/>
  <c r="L5" i="11"/>
  <c r="M5" i="11"/>
  <c r="N5" i="11"/>
  <c r="O5" i="11"/>
  <c r="P5" i="11"/>
  <c r="Q5" i="11"/>
  <c r="Y5" i="11"/>
  <c r="Z5" i="11"/>
  <c r="AA5" i="11"/>
  <c r="AB5" i="11"/>
  <c r="G5" i="12"/>
  <c r="I5" i="12"/>
  <c r="J5" i="12"/>
  <c r="K5" i="12"/>
  <c r="L5" i="12"/>
  <c r="M5" i="12"/>
  <c r="N5" i="12"/>
  <c r="O5" i="12"/>
  <c r="P5" i="12"/>
  <c r="Q5" i="12"/>
  <c r="Y5" i="12"/>
  <c r="Z5" i="12"/>
  <c r="AA5" i="12"/>
  <c r="AB5" i="12"/>
  <c r="G5" i="13"/>
  <c r="I5" i="13"/>
  <c r="J5" i="13"/>
  <c r="K5" i="13"/>
  <c r="L5" i="13"/>
  <c r="M5" i="13"/>
  <c r="N5" i="13"/>
  <c r="O5" i="13"/>
  <c r="P5" i="13"/>
  <c r="Q5" i="13"/>
  <c r="Y5" i="13"/>
  <c r="Z5" i="13"/>
  <c r="AA5" i="13"/>
  <c r="AB5" i="13"/>
  <c r="G5" i="14"/>
  <c r="I5" i="14"/>
  <c r="J5" i="14"/>
  <c r="K5" i="14"/>
  <c r="L5" i="14"/>
  <c r="M5" i="14"/>
  <c r="N5" i="14"/>
  <c r="O5" i="14"/>
  <c r="P5" i="14"/>
  <c r="Q5" i="14"/>
  <c r="Y5" i="14"/>
  <c r="Z5" i="14"/>
  <c r="AA5" i="14"/>
  <c r="AB5" i="14"/>
  <c r="G5" i="15"/>
  <c r="I5" i="15"/>
  <c r="J5" i="15"/>
  <c r="K5" i="15"/>
  <c r="L5" i="15"/>
  <c r="M5" i="15"/>
  <c r="N5" i="15"/>
  <c r="O5" i="15"/>
  <c r="P5" i="15"/>
  <c r="Q5" i="15"/>
  <c r="Y5" i="15"/>
  <c r="Z5" i="15"/>
  <c r="AA5" i="15"/>
  <c r="AB5" i="15"/>
  <c r="G5" i="16"/>
  <c r="I5" i="16"/>
  <c r="J5" i="16"/>
  <c r="K5" i="16"/>
  <c r="L5" i="16"/>
  <c r="M5" i="16"/>
  <c r="N5" i="16"/>
  <c r="O5" i="16"/>
  <c r="P5" i="16"/>
  <c r="Q5" i="16"/>
  <c r="Y5" i="16"/>
  <c r="Z5" i="16"/>
  <c r="AA5" i="16"/>
  <c r="AB5" i="16"/>
  <c r="G5" i="17"/>
  <c r="I5" i="17"/>
  <c r="J5" i="17"/>
  <c r="K5" i="17"/>
  <c r="L5" i="17"/>
  <c r="M5" i="17"/>
  <c r="N5" i="17"/>
  <c r="O5" i="17"/>
  <c r="P5" i="17"/>
  <c r="Q5" i="17"/>
  <c r="Y5" i="17"/>
  <c r="Z5" i="17"/>
  <c r="AA5" i="17"/>
  <c r="AB5" i="17"/>
  <c r="G5" i="18"/>
  <c r="I5" i="18"/>
  <c r="J5" i="18"/>
  <c r="K5" i="18"/>
  <c r="L5" i="18"/>
  <c r="M5" i="18"/>
  <c r="N5" i="18"/>
  <c r="O5" i="18"/>
  <c r="P5" i="18"/>
  <c r="Q5" i="18"/>
  <c r="Y5" i="18"/>
  <c r="Z5" i="18"/>
  <c r="AA5" i="18"/>
  <c r="AB5" i="18"/>
  <c r="G5" i="19"/>
  <c r="I5" i="19"/>
  <c r="J5" i="19"/>
  <c r="K5" i="19"/>
  <c r="L5" i="19"/>
  <c r="M5" i="19"/>
  <c r="N5" i="19"/>
  <c r="O5" i="19"/>
  <c r="P5" i="19"/>
  <c r="Q5" i="19"/>
  <c r="Y5" i="19"/>
  <c r="Z5" i="19"/>
  <c r="AA5" i="19"/>
  <c r="AB5" i="19"/>
  <c r="G5" i="9"/>
  <c r="I5" i="9"/>
  <c r="J5" i="9"/>
  <c r="K5" i="9"/>
  <c r="L5" i="9"/>
  <c r="M5" i="9"/>
  <c r="N5" i="9"/>
  <c r="O5" i="9"/>
  <c r="P5" i="9"/>
  <c r="Q5" i="9"/>
  <c r="F5" i="10"/>
  <c r="F5" i="11"/>
  <c r="F5" i="12"/>
  <c r="F5" i="13"/>
  <c r="F5" i="14"/>
  <c r="F5" i="15"/>
  <c r="F5" i="16"/>
  <c r="F5" i="17"/>
  <c r="F5" i="18"/>
  <c r="F5" i="19"/>
  <c r="F5" i="9"/>
  <c r="D8" i="19"/>
  <c r="E8" i="19"/>
  <c r="D8" i="18"/>
  <c r="D8" i="17"/>
  <c r="D8" i="16"/>
  <c r="B8" i="15"/>
  <c r="D8" i="15"/>
  <c r="E8" i="15"/>
  <c r="D8" i="14"/>
  <c r="D8" i="13"/>
  <c r="D8" i="12"/>
  <c r="D8" i="11"/>
  <c r="D8" i="10"/>
  <c r="AZ16" i="10"/>
  <c r="D8" i="9"/>
  <c r="AZ15" i="9"/>
  <c r="AZ16" i="9"/>
  <c r="G221" i="10"/>
  <c r="AZ82" i="9"/>
  <c r="AZ80" i="9"/>
  <c r="AZ113" i="9"/>
  <c r="AZ112" i="9"/>
  <c r="AZ110" i="9"/>
  <c r="AZ108" i="9"/>
  <c r="AZ106" i="9"/>
  <c r="AZ92" i="9"/>
  <c r="AZ89" i="9"/>
  <c r="AZ86" i="9"/>
  <c r="AZ84" i="9"/>
  <c r="AZ76" i="9"/>
  <c r="AZ105" i="9"/>
  <c r="AZ95" i="9"/>
  <c r="AZ98" i="9"/>
  <c r="AZ93" i="9"/>
  <c r="AZ85" i="9"/>
  <c r="AZ73" i="9"/>
  <c r="AZ34" i="11"/>
  <c r="AZ27" i="11"/>
  <c r="AK8" i="9"/>
  <c r="AK207" i="9"/>
  <c r="AK8" i="10" s="1"/>
  <c r="AK207" i="10" s="1"/>
  <c r="AK8" i="11" s="1"/>
  <c r="AK207" i="11"/>
  <c r="AK8" i="12" s="1"/>
  <c r="AK207" i="12" s="1"/>
  <c r="AK8" i="13" s="1"/>
  <c r="AK207" i="13" s="1"/>
  <c r="AK8" i="14" s="1"/>
  <c r="AK207" i="14" s="1"/>
  <c r="AK8" i="15" s="1"/>
  <c r="AK207" i="15" s="1"/>
  <c r="AK8" i="16" s="1"/>
  <c r="AK207" i="16" s="1"/>
  <c r="AK8" i="17" s="1"/>
  <c r="AK207" i="17" s="1"/>
  <c r="AK8" i="18" s="1"/>
  <c r="AK207" i="18" s="1"/>
  <c r="AK8" i="19" s="1"/>
  <c r="AK207" i="19" s="1"/>
  <c r="AZ25" i="11"/>
  <c r="AZ18" i="11"/>
  <c r="AZ12" i="11"/>
  <c r="AZ185" i="10"/>
  <c r="AZ175" i="10"/>
  <c r="AZ166" i="10"/>
  <c r="AZ159" i="10"/>
  <c r="AZ158" i="10"/>
  <c r="AZ155" i="10"/>
  <c r="AZ154" i="10"/>
  <c r="AZ152" i="10"/>
  <c r="AZ151" i="10"/>
  <c r="AZ148" i="10"/>
  <c r="AZ149" i="10"/>
  <c r="AZ141" i="10"/>
  <c r="AZ136" i="10"/>
  <c r="AZ134" i="10"/>
  <c r="AZ131" i="10"/>
  <c r="AZ130" i="10"/>
  <c r="AZ122" i="10"/>
  <c r="AZ133" i="10"/>
  <c r="AZ132" i="10"/>
  <c r="AZ127" i="10"/>
  <c r="AZ125" i="10"/>
  <c r="AZ121" i="10"/>
  <c r="AZ139" i="10"/>
  <c r="AZ138" i="10"/>
  <c r="AZ129" i="10"/>
  <c r="AZ92" i="10"/>
  <c r="AZ108" i="10"/>
  <c r="AZ105" i="10"/>
  <c r="AZ104" i="10"/>
  <c r="AZ98" i="10"/>
  <c r="AZ97" i="10"/>
  <c r="AZ94" i="10"/>
  <c r="AZ93" i="10"/>
  <c r="AZ90" i="10"/>
  <c r="AZ87" i="10"/>
  <c r="AZ86" i="10"/>
  <c r="AZ83" i="10"/>
  <c r="AZ81" i="10"/>
  <c r="AZ77" i="10"/>
  <c r="AZ76" i="10"/>
  <c r="AZ75" i="10"/>
  <c r="AZ70" i="9"/>
  <c r="AZ63" i="9"/>
  <c r="AZ56" i="9"/>
  <c r="AZ54" i="9"/>
  <c r="AZ61" i="10"/>
  <c r="AZ52" i="10"/>
  <c r="AZ33" i="10"/>
  <c r="AZ31" i="10"/>
  <c r="AZ33" i="9"/>
  <c r="AZ37" i="9"/>
  <c r="AZ41" i="9"/>
  <c r="AZ46" i="9"/>
  <c r="AZ49" i="9"/>
  <c r="AZ19" i="9"/>
  <c r="AI8" i="9"/>
  <c r="AI207" i="9"/>
  <c r="AI8" i="10" s="1"/>
  <c r="AI207" i="10" s="1"/>
  <c r="AI8" i="11" s="1"/>
  <c r="AI207" i="11" s="1"/>
  <c r="AI8" i="12" s="1"/>
  <c r="AI207" i="12" s="1"/>
  <c r="AI8" i="13" s="1"/>
  <c r="AI207" i="13" s="1"/>
  <c r="AI8" i="14" s="1"/>
  <c r="AI207" i="14" s="1"/>
  <c r="AI8" i="15" s="1"/>
  <c r="AI207" i="15" s="1"/>
  <c r="AI8" i="16" s="1"/>
  <c r="AI207" i="16" s="1"/>
  <c r="AI8" i="17" s="1"/>
  <c r="AI207" i="17" s="1"/>
  <c r="AI8" i="18" s="1"/>
  <c r="AI207" i="18" s="1"/>
  <c r="AI8" i="19" s="1"/>
  <c r="AI207" i="19"/>
  <c r="AZ10" i="11"/>
  <c r="AZ19" i="12"/>
  <c r="AZ18" i="12"/>
  <c r="AZ17" i="12"/>
  <c r="AZ16" i="12"/>
  <c r="AZ15" i="12"/>
  <c r="AZ14" i="12"/>
  <c r="AZ13" i="12"/>
  <c r="AZ12" i="12"/>
  <c r="AZ11" i="12"/>
  <c r="AZ10" i="12"/>
  <c r="AZ19" i="13"/>
  <c r="AZ18" i="13"/>
  <c r="AZ17" i="13"/>
  <c r="AZ16" i="13"/>
  <c r="AZ15" i="13"/>
  <c r="AZ14" i="13"/>
  <c r="AZ13" i="13"/>
  <c r="AZ12" i="13"/>
  <c r="AZ11" i="13"/>
  <c r="AZ10" i="13"/>
  <c r="AZ19" i="14"/>
  <c r="AZ18" i="14"/>
  <c r="AZ17" i="14"/>
  <c r="AZ16" i="14"/>
  <c r="AZ15" i="14"/>
  <c r="AZ14" i="14"/>
  <c r="AZ13" i="14"/>
  <c r="AZ12" i="14"/>
  <c r="AZ11" i="14"/>
  <c r="AZ10" i="14"/>
  <c r="AZ19" i="15"/>
  <c r="AZ18" i="15"/>
  <c r="AZ17" i="15"/>
  <c r="AZ16" i="15"/>
  <c r="AZ15" i="15"/>
  <c r="AZ14" i="15"/>
  <c r="AZ13" i="15"/>
  <c r="AZ12" i="15"/>
  <c r="AZ11" i="15"/>
  <c r="AZ10" i="15"/>
  <c r="AZ19" i="16"/>
  <c r="AZ18" i="16"/>
  <c r="AZ17" i="16"/>
  <c r="AZ16" i="16"/>
  <c r="AZ15" i="16"/>
  <c r="AZ14" i="16"/>
  <c r="AZ13" i="16"/>
  <c r="AZ12" i="16"/>
  <c r="AZ11" i="16"/>
  <c r="AZ10" i="16"/>
  <c r="AZ19" i="17"/>
  <c r="AZ18" i="17"/>
  <c r="AZ17" i="17"/>
  <c r="AZ16" i="17"/>
  <c r="AZ15" i="17"/>
  <c r="AZ14" i="17"/>
  <c r="AZ13" i="17"/>
  <c r="AZ12" i="17"/>
  <c r="AZ11" i="17"/>
  <c r="AZ10" i="17"/>
  <c r="AZ19" i="18"/>
  <c r="AZ18" i="18"/>
  <c r="AZ17" i="18"/>
  <c r="AZ16" i="18"/>
  <c r="AZ15" i="18"/>
  <c r="AZ14" i="18"/>
  <c r="AZ13" i="18"/>
  <c r="AZ12" i="18"/>
  <c r="AZ11" i="18"/>
  <c r="AZ10" i="18"/>
  <c r="AZ19" i="19"/>
  <c r="AZ18" i="19"/>
  <c r="AZ17" i="19"/>
  <c r="AZ16" i="19"/>
  <c r="AZ15" i="19"/>
  <c r="AZ14" i="19"/>
  <c r="AZ13" i="19"/>
  <c r="AZ12" i="19"/>
  <c r="AZ11" i="19"/>
  <c r="AZ10" i="19"/>
  <c r="AA207" i="9"/>
  <c r="AA8" i="10"/>
  <c r="AA207" i="10"/>
  <c r="AA8" i="11"/>
  <c r="AA207" i="11"/>
  <c r="AA8" i="12"/>
  <c r="AA207" i="12"/>
  <c r="AA8" i="13"/>
  <c r="AA207" i="13"/>
  <c r="AA8" i="14"/>
  <c r="AA207" i="14"/>
  <c r="AA8" i="15"/>
  <c r="AA207" i="15"/>
  <c r="AA8" i="16"/>
  <c r="AA207" i="16"/>
  <c r="AA8" i="17"/>
  <c r="AA207" i="17"/>
  <c r="AA8" i="18"/>
  <c r="AA207" i="18"/>
  <c r="AA8" i="19"/>
  <c r="AA207" i="19"/>
  <c r="P8" i="9"/>
  <c r="P207" i="9"/>
  <c r="P8" i="10" s="1"/>
  <c r="P207" i="10" s="1"/>
  <c r="P8" i="11" s="1"/>
  <c r="P207" i="11" s="1"/>
  <c r="P8" i="12" s="1"/>
  <c r="P207" i="12" s="1"/>
  <c r="P8" i="13" s="1"/>
  <c r="P207" i="13" s="1"/>
  <c r="P8" i="14" s="1"/>
  <c r="P207" i="14" s="1"/>
  <c r="P8" i="15" s="1"/>
  <c r="P207" i="15" s="1"/>
  <c r="P8" i="16" s="1"/>
  <c r="P207" i="16" s="1"/>
  <c r="P8" i="17" s="1"/>
  <c r="P207" i="17" s="1"/>
  <c r="P8" i="18" s="1"/>
  <c r="P207" i="18" s="1"/>
  <c r="P8" i="19" s="1"/>
  <c r="P207" i="19" s="1"/>
  <c r="AB8" i="9"/>
  <c r="AB207" i="9" s="1"/>
  <c r="AB8" i="10" s="1"/>
  <c r="AB207" i="10" s="1"/>
  <c r="AB8" i="11"/>
  <c r="AB207" i="11" s="1"/>
  <c r="AB8" i="12" s="1"/>
  <c r="AB207" i="12" s="1"/>
  <c r="AB8" i="13" s="1"/>
  <c r="AB207" i="13" s="1"/>
  <c r="AB8" i="14" s="1"/>
  <c r="AB207" i="14"/>
  <c r="AB8" i="15" s="1"/>
  <c r="AB207" i="15" s="1"/>
  <c r="AB8" i="16" s="1"/>
  <c r="AB207" i="16" s="1"/>
  <c r="AB8" i="17" s="1"/>
  <c r="AB207" i="17" s="1"/>
  <c r="AB8" i="18" s="1"/>
  <c r="AB207" i="18" s="1"/>
  <c r="AB8" i="19" s="1"/>
  <c r="AB207" i="19" s="1"/>
  <c r="AC8" i="9"/>
  <c r="AC207" i="9"/>
  <c r="AC207" i="10"/>
  <c r="AG8" i="9"/>
  <c r="AG207" i="9" s="1"/>
  <c r="AG8" i="10" s="1"/>
  <c r="AG207" i="10" s="1"/>
  <c r="AG8" i="11" s="1"/>
  <c r="AG207" i="11" s="1"/>
  <c r="AG8" i="12" s="1"/>
  <c r="AG207" i="12" s="1"/>
  <c r="AG8" i="13" s="1"/>
  <c r="AG207" i="13" s="1"/>
  <c r="AG8" i="14" s="1"/>
  <c r="AG207" i="14" s="1"/>
  <c r="AG8" i="15" s="1"/>
  <c r="AG207" i="15" s="1"/>
  <c r="AG8" i="16" s="1"/>
  <c r="AG207" i="16" s="1"/>
  <c r="AG8" i="17" s="1"/>
  <c r="AG207" i="17" s="1"/>
  <c r="AG8" i="18" s="1"/>
  <c r="AG207" i="18" s="1"/>
  <c r="AG8" i="19" s="1"/>
  <c r="AG207" i="19" s="1"/>
  <c r="AJ8" i="9"/>
  <c r="AJ207" i="9" s="1"/>
  <c r="AJ8" i="10" s="1"/>
  <c r="AJ207" i="10" s="1"/>
  <c r="AJ8" i="11"/>
  <c r="AJ207" i="11"/>
  <c r="AJ8" i="12" s="1"/>
  <c r="AJ207" i="12" s="1"/>
  <c r="AJ8" i="13" s="1"/>
  <c r="AJ207" i="13" s="1"/>
  <c r="AJ8" i="14" s="1"/>
  <c r="AJ207" i="14" s="1"/>
  <c r="AJ8" i="15" s="1"/>
  <c r="AJ207" i="15" s="1"/>
  <c r="AJ8" i="16" s="1"/>
  <c r="AJ207" i="16" s="1"/>
  <c r="AJ8" i="17" s="1"/>
  <c r="AJ207" i="17" s="1"/>
  <c r="AJ8" i="18" s="1"/>
  <c r="AJ207" i="18" s="1"/>
  <c r="AJ8" i="19" s="1"/>
  <c r="AJ207" i="19" s="1"/>
  <c r="AL8" i="9"/>
  <c r="AL207" i="9"/>
  <c r="AL8" i="10"/>
  <c r="AL207" i="10" s="1"/>
  <c r="AL8" i="11" s="1"/>
  <c r="AL207" i="11" s="1"/>
  <c r="AL8" i="12"/>
  <c r="AL207" i="12" s="1"/>
  <c r="AL8" i="13" s="1"/>
  <c r="AL207" i="13" s="1"/>
  <c r="AL8" i="14" s="1"/>
  <c r="AL207" i="14" s="1"/>
  <c r="AL8" i="15" s="1"/>
  <c r="AL207" i="15" s="1"/>
  <c r="AL8" i="16" s="1"/>
  <c r="AL207" i="16" s="1"/>
  <c r="AL8" i="17" s="1"/>
  <c r="AL207" i="17" s="1"/>
  <c r="AL8" i="18" s="1"/>
  <c r="AL207" i="18" s="1"/>
  <c r="AL8" i="19" s="1"/>
  <c r="AL207" i="19" s="1"/>
  <c r="AM8" i="9"/>
  <c r="AM207" i="9" s="1"/>
  <c r="AM8" i="10" s="1"/>
  <c r="AM207" i="10" s="1"/>
  <c r="AM8" i="11" s="1"/>
  <c r="AM207" i="11" s="1"/>
  <c r="AM8" i="12" s="1"/>
  <c r="AM207" i="12" s="1"/>
  <c r="AM8" i="13" s="1"/>
  <c r="AM207" i="13"/>
  <c r="AM8" i="14" s="1"/>
  <c r="AM207" i="14" s="1"/>
  <c r="AM8" i="15" s="1"/>
  <c r="AM207" i="15" s="1"/>
  <c r="AM8" i="16" s="1"/>
  <c r="AM207" i="16" s="1"/>
  <c r="AM8" i="17"/>
  <c r="AM207" i="17" s="1"/>
  <c r="AM8" i="18" s="1"/>
  <c r="AM207" i="18" s="1"/>
  <c r="AM8" i="19" s="1"/>
  <c r="AM207" i="19" s="1"/>
  <c r="F29" i="3"/>
  <c r="AO8" i="9"/>
  <c r="AO207" i="9"/>
  <c r="AT8" i="10" s="1"/>
  <c r="AT207" i="10" s="1"/>
  <c r="AP8" i="9"/>
  <c r="AP207" i="9"/>
  <c r="AQ8" i="9"/>
  <c r="AQ207" i="9"/>
  <c r="AS8" i="9"/>
  <c r="AS207" i="9"/>
  <c r="F18" i="3"/>
  <c r="AZ9" i="9"/>
  <c r="AZ71" i="9"/>
  <c r="AZ72" i="9"/>
  <c r="AZ74" i="9"/>
  <c r="AZ75" i="9"/>
  <c r="AZ77" i="9"/>
  <c r="AZ79" i="9"/>
  <c r="AZ81" i="9"/>
  <c r="AZ83" i="9"/>
  <c r="AZ87" i="9"/>
  <c r="AZ88" i="9"/>
  <c r="AZ90" i="9"/>
  <c r="AZ91" i="9"/>
  <c r="AZ94" i="9"/>
  <c r="AZ96" i="9"/>
  <c r="AZ97" i="9"/>
  <c r="AZ99" i="9"/>
  <c r="AZ100" i="9"/>
  <c r="AZ101" i="9"/>
  <c r="AZ102" i="9"/>
  <c r="AZ103" i="9"/>
  <c r="AZ104" i="9"/>
  <c r="AZ107" i="9"/>
  <c r="AZ109" i="9"/>
  <c r="AZ111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AZ201" i="9"/>
  <c r="AZ202" i="9"/>
  <c r="AZ203" i="9"/>
  <c r="AZ204" i="9"/>
  <c r="AZ205" i="9"/>
  <c r="AZ206" i="9"/>
  <c r="AZ9" i="10"/>
  <c r="AZ115" i="10"/>
  <c r="AZ116" i="10"/>
  <c r="AZ117" i="10"/>
  <c r="AZ118" i="10"/>
  <c r="AZ119" i="10"/>
  <c r="AZ123" i="10"/>
  <c r="AZ124" i="10"/>
  <c r="AZ126" i="10"/>
  <c r="AZ128" i="10"/>
  <c r="AZ135" i="10"/>
  <c r="AZ137" i="10"/>
  <c r="AZ140" i="10"/>
  <c r="AZ142" i="10"/>
  <c r="AZ143" i="10"/>
  <c r="AZ144" i="10"/>
  <c r="AZ145" i="10"/>
  <c r="AZ146" i="10"/>
  <c r="AZ147" i="10"/>
  <c r="AZ150" i="10"/>
  <c r="AZ156" i="10"/>
  <c r="AZ157" i="10"/>
  <c r="AZ160" i="10"/>
  <c r="AZ161" i="10"/>
  <c r="AZ162" i="10"/>
  <c r="AZ163" i="10"/>
  <c r="AZ164" i="10"/>
  <c r="AZ165" i="10"/>
  <c r="AZ167" i="10"/>
  <c r="AZ168" i="10"/>
  <c r="AZ169" i="10"/>
  <c r="AZ170" i="10"/>
  <c r="AZ171" i="10"/>
  <c r="AZ172" i="10"/>
  <c r="AZ173" i="10"/>
  <c r="AZ174" i="10"/>
  <c r="AZ176" i="10"/>
  <c r="AZ177" i="10"/>
  <c r="AZ178" i="10"/>
  <c r="AZ179" i="10"/>
  <c r="AZ180" i="10"/>
  <c r="AZ181" i="10"/>
  <c r="AZ182" i="10"/>
  <c r="AZ183" i="10"/>
  <c r="AZ184" i="10"/>
  <c r="AZ186" i="10"/>
  <c r="AZ187" i="10"/>
  <c r="AZ188" i="10"/>
  <c r="AZ189" i="10"/>
  <c r="AZ190" i="10"/>
  <c r="AZ191" i="10"/>
  <c r="AZ192" i="10"/>
  <c r="AZ193" i="10"/>
  <c r="AZ194" i="10"/>
  <c r="AZ195" i="10"/>
  <c r="AZ196" i="10"/>
  <c r="AZ197" i="10"/>
  <c r="AZ198" i="10"/>
  <c r="AZ199" i="10"/>
  <c r="AZ200" i="10"/>
  <c r="AZ201" i="10"/>
  <c r="AZ202" i="10"/>
  <c r="AZ203" i="10"/>
  <c r="AZ204" i="10"/>
  <c r="AZ205" i="10"/>
  <c r="AZ206" i="10"/>
  <c r="AZ9" i="11"/>
  <c r="AZ23" i="11"/>
  <c r="AZ26" i="11"/>
  <c r="AZ29" i="11"/>
  <c r="AZ32" i="11"/>
  <c r="AZ33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73" i="12"/>
  <c r="AZ74" i="12"/>
  <c r="AZ75" i="12"/>
  <c r="AZ76" i="12"/>
  <c r="AZ77" i="12"/>
  <c r="AZ78" i="12"/>
  <c r="AZ79" i="12"/>
  <c r="AZ80" i="12"/>
  <c r="AZ81" i="12"/>
  <c r="AZ82" i="12"/>
  <c r="AZ83" i="12"/>
  <c r="AZ84" i="12"/>
  <c r="AZ85" i="12"/>
  <c r="AZ86" i="12"/>
  <c r="AZ87" i="12"/>
  <c r="AZ88" i="12"/>
  <c r="AZ89" i="12"/>
  <c r="AZ90" i="12"/>
  <c r="AZ91" i="12"/>
  <c r="AZ92" i="12"/>
  <c r="AZ93" i="12"/>
  <c r="AZ94" i="12"/>
  <c r="AZ95" i="12"/>
  <c r="AZ96" i="12"/>
  <c r="AZ97" i="12"/>
  <c r="AZ98" i="12"/>
  <c r="AZ99" i="12"/>
  <c r="AZ100" i="12"/>
  <c r="AZ101" i="12"/>
  <c r="AZ102" i="12"/>
  <c r="AZ103" i="12"/>
  <c r="AZ104" i="12"/>
  <c r="AZ105" i="12"/>
  <c r="AZ106" i="12"/>
  <c r="AZ107" i="12"/>
  <c r="AZ108" i="12"/>
  <c r="AZ109" i="12"/>
  <c r="AZ110" i="12"/>
  <c r="AZ111" i="12"/>
  <c r="AZ112" i="12"/>
  <c r="AZ113" i="12"/>
  <c r="AZ114" i="12"/>
  <c r="AZ115" i="12"/>
  <c r="AZ116" i="12"/>
  <c r="AZ117" i="12"/>
  <c r="AZ118" i="12"/>
  <c r="AZ119" i="12"/>
  <c r="AZ120" i="12"/>
  <c r="AZ121" i="12"/>
  <c r="AZ122" i="12"/>
  <c r="AZ123" i="12"/>
  <c r="AZ124" i="12"/>
  <c r="AZ125" i="12"/>
  <c r="AZ126" i="12"/>
  <c r="AZ127" i="12"/>
  <c r="AZ128" i="12"/>
  <c r="AZ129" i="12"/>
  <c r="AZ130" i="12"/>
  <c r="AZ131" i="12"/>
  <c r="AZ132" i="12"/>
  <c r="AZ133" i="12"/>
  <c r="AZ134" i="12"/>
  <c r="AZ135" i="12"/>
  <c r="AZ136" i="12"/>
  <c r="AZ137" i="12"/>
  <c r="AZ138" i="12"/>
  <c r="AZ139" i="12"/>
  <c r="AZ140" i="12"/>
  <c r="AZ141" i="12"/>
  <c r="AZ142" i="12"/>
  <c r="AZ143" i="12"/>
  <c r="AZ144" i="12"/>
  <c r="AZ145" i="12"/>
  <c r="AZ146" i="12"/>
  <c r="AZ147" i="12"/>
  <c r="AZ148" i="12"/>
  <c r="AZ149" i="12"/>
  <c r="AZ150" i="12"/>
  <c r="AZ151" i="12"/>
  <c r="AZ152" i="12"/>
  <c r="AZ153" i="12"/>
  <c r="AZ154" i="12"/>
  <c r="AZ155" i="12"/>
  <c r="AZ156" i="12"/>
  <c r="AZ157" i="12"/>
  <c r="AZ158" i="12"/>
  <c r="AZ159" i="12"/>
  <c r="AZ160" i="12"/>
  <c r="AZ161" i="12"/>
  <c r="AZ162" i="12"/>
  <c r="AZ163" i="12"/>
  <c r="AZ164" i="12"/>
  <c r="AZ165" i="12"/>
  <c r="AZ166" i="12"/>
  <c r="AZ167" i="12"/>
  <c r="AZ168" i="12"/>
  <c r="AZ169" i="12"/>
  <c r="AZ170" i="12"/>
  <c r="AZ171" i="12"/>
  <c r="AZ172" i="12"/>
  <c r="AZ173" i="12"/>
  <c r="AZ174" i="12"/>
  <c r="AZ175" i="12"/>
  <c r="AZ176" i="12"/>
  <c r="AZ177" i="12"/>
  <c r="AZ178" i="12"/>
  <c r="AZ179" i="12"/>
  <c r="AZ180" i="12"/>
  <c r="AZ181" i="12"/>
  <c r="AZ182" i="12"/>
  <c r="AZ183" i="12"/>
  <c r="AZ184" i="12"/>
  <c r="AZ185" i="12"/>
  <c r="AZ186" i="12"/>
  <c r="AZ187" i="12"/>
  <c r="AZ188" i="12"/>
  <c r="AZ189" i="12"/>
  <c r="AZ190" i="12"/>
  <c r="AZ191" i="12"/>
  <c r="AZ192" i="12"/>
  <c r="AZ193" i="12"/>
  <c r="AZ194" i="12"/>
  <c r="AZ195" i="12"/>
  <c r="AZ196" i="12"/>
  <c r="AZ197" i="12"/>
  <c r="AZ198" i="12"/>
  <c r="AZ199" i="12"/>
  <c r="AZ200" i="12"/>
  <c r="AZ201" i="12"/>
  <c r="AZ202" i="12"/>
  <c r="AZ203" i="12"/>
  <c r="AZ204" i="12"/>
  <c r="AZ205" i="12"/>
  <c r="AZ206" i="12"/>
  <c r="AZ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Z63" i="13"/>
  <c r="AZ64" i="13"/>
  <c r="AZ65" i="13"/>
  <c r="AZ66" i="13"/>
  <c r="AZ67" i="13"/>
  <c r="AZ68" i="13"/>
  <c r="AZ69" i="13"/>
  <c r="AZ70" i="13"/>
  <c r="AZ71" i="13"/>
  <c r="AZ72" i="13"/>
  <c r="AZ73" i="13"/>
  <c r="AZ74" i="13"/>
  <c r="AZ75" i="13"/>
  <c r="AZ76" i="13"/>
  <c r="AZ77" i="13"/>
  <c r="AZ78" i="13"/>
  <c r="AZ79" i="13"/>
  <c r="AZ80" i="13"/>
  <c r="AZ81" i="13"/>
  <c r="AZ82" i="13"/>
  <c r="AZ83" i="13"/>
  <c r="AZ84" i="13"/>
  <c r="AZ85" i="13"/>
  <c r="AZ86" i="13"/>
  <c r="AZ87" i="13"/>
  <c r="AZ88" i="13"/>
  <c r="AZ89" i="13"/>
  <c r="AZ90" i="13"/>
  <c r="AZ91" i="13"/>
  <c r="AZ92" i="13"/>
  <c r="AZ93" i="13"/>
  <c r="AZ94" i="13"/>
  <c r="AZ95" i="13"/>
  <c r="AZ96" i="13"/>
  <c r="AZ97" i="13"/>
  <c r="AZ98" i="13"/>
  <c r="AZ99" i="13"/>
  <c r="AZ100" i="13"/>
  <c r="AZ101" i="13"/>
  <c r="AZ102" i="13"/>
  <c r="AZ103" i="13"/>
  <c r="AZ104" i="13"/>
  <c r="AZ105" i="13"/>
  <c r="AZ106" i="13"/>
  <c r="AZ107" i="13"/>
  <c r="AZ108" i="13"/>
  <c r="AZ109" i="13"/>
  <c r="AZ110" i="13"/>
  <c r="AZ111" i="13"/>
  <c r="AZ112" i="13"/>
  <c r="AZ113" i="13"/>
  <c r="AZ114" i="13"/>
  <c r="AZ115" i="13"/>
  <c r="AZ116" i="13"/>
  <c r="AZ117" i="13"/>
  <c r="AZ118" i="13"/>
  <c r="AZ119" i="13"/>
  <c r="AZ120" i="13"/>
  <c r="AZ121" i="13"/>
  <c r="AZ122" i="13"/>
  <c r="AZ123" i="13"/>
  <c r="AZ124" i="13"/>
  <c r="AZ125" i="13"/>
  <c r="AZ126" i="13"/>
  <c r="AZ127" i="13"/>
  <c r="AZ128" i="13"/>
  <c r="AZ129" i="13"/>
  <c r="AZ130" i="13"/>
  <c r="AZ131" i="13"/>
  <c r="AZ132" i="13"/>
  <c r="AZ133" i="13"/>
  <c r="AZ134" i="13"/>
  <c r="AZ135" i="13"/>
  <c r="AZ136" i="13"/>
  <c r="AZ137" i="13"/>
  <c r="AZ138" i="13"/>
  <c r="AZ139" i="13"/>
  <c r="AZ140" i="13"/>
  <c r="AZ141" i="13"/>
  <c r="AZ142" i="13"/>
  <c r="AZ143" i="13"/>
  <c r="AZ144" i="13"/>
  <c r="AZ145" i="13"/>
  <c r="AZ146" i="13"/>
  <c r="AZ147" i="13"/>
  <c r="AZ148" i="13"/>
  <c r="AZ149" i="13"/>
  <c r="AZ150" i="13"/>
  <c r="AZ151" i="13"/>
  <c r="AZ152" i="13"/>
  <c r="AZ153" i="13"/>
  <c r="AZ154" i="13"/>
  <c r="AZ155" i="13"/>
  <c r="AZ156" i="13"/>
  <c r="AZ157" i="13"/>
  <c r="AZ158" i="13"/>
  <c r="AZ159" i="13"/>
  <c r="AZ160" i="13"/>
  <c r="AZ161" i="13"/>
  <c r="AZ162" i="13"/>
  <c r="AZ163" i="13"/>
  <c r="AZ164" i="13"/>
  <c r="AZ165" i="13"/>
  <c r="AZ166" i="13"/>
  <c r="AZ167" i="13"/>
  <c r="AZ168" i="13"/>
  <c r="AZ169" i="13"/>
  <c r="AZ170" i="13"/>
  <c r="AZ171" i="13"/>
  <c r="AZ172" i="13"/>
  <c r="AZ173" i="13"/>
  <c r="AZ174" i="13"/>
  <c r="AZ175" i="13"/>
  <c r="AZ176" i="13"/>
  <c r="AZ177" i="13"/>
  <c r="AZ178" i="13"/>
  <c r="AZ179" i="13"/>
  <c r="AZ180" i="13"/>
  <c r="AZ181" i="13"/>
  <c r="AZ182" i="13"/>
  <c r="AZ183" i="13"/>
  <c r="AZ184" i="13"/>
  <c r="AZ185" i="13"/>
  <c r="AZ186" i="13"/>
  <c r="AZ187" i="13"/>
  <c r="AZ188" i="13"/>
  <c r="AZ189" i="13"/>
  <c r="AZ190" i="13"/>
  <c r="AZ191" i="13"/>
  <c r="AZ192" i="13"/>
  <c r="AZ193" i="13"/>
  <c r="AZ194" i="13"/>
  <c r="AZ195" i="13"/>
  <c r="AZ196" i="13"/>
  <c r="AZ197" i="13"/>
  <c r="AZ198" i="13"/>
  <c r="AZ199" i="13"/>
  <c r="AZ200" i="13"/>
  <c r="AZ201" i="13"/>
  <c r="AZ202" i="13"/>
  <c r="AZ203" i="13"/>
  <c r="AZ204" i="13"/>
  <c r="AZ205" i="13"/>
  <c r="AZ206" i="13"/>
  <c r="AZ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8" i="14"/>
  <c r="AZ39" i="14"/>
  <c r="AZ40" i="14"/>
  <c r="AZ41" i="14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8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4" i="14"/>
  <c r="AZ95" i="14"/>
  <c r="AZ96" i="14"/>
  <c r="AZ97" i="14"/>
  <c r="AZ98" i="14"/>
  <c r="AZ99" i="14"/>
  <c r="AZ100" i="14"/>
  <c r="AZ101" i="14"/>
  <c r="AZ102" i="14"/>
  <c r="AZ103" i="14"/>
  <c r="AZ104" i="14"/>
  <c r="AZ105" i="14"/>
  <c r="AZ106" i="14"/>
  <c r="AZ107" i="14"/>
  <c r="AZ108" i="14"/>
  <c r="AZ109" i="14"/>
  <c r="AZ110" i="14"/>
  <c r="AZ111" i="14"/>
  <c r="AZ112" i="14"/>
  <c r="AZ113" i="14"/>
  <c r="AZ114" i="14"/>
  <c r="AZ115" i="14"/>
  <c r="AZ116" i="14"/>
  <c r="AZ117" i="14"/>
  <c r="AZ118" i="14"/>
  <c r="AZ119" i="14"/>
  <c r="AZ120" i="14"/>
  <c r="AZ121" i="14"/>
  <c r="AZ122" i="14"/>
  <c r="AZ123" i="14"/>
  <c r="AZ124" i="14"/>
  <c r="AZ125" i="14"/>
  <c r="AZ126" i="14"/>
  <c r="AZ127" i="14"/>
  <c r="AZ128" i="14"/>
  <c r="AZ129" i="14"/>
  <c r="AZ130" i="14"/>
  <c r="AZ131" i="14"/>
  <c r="AZ132" i="14"/>
  <c r="AZ133" i="14"/>
  <c r="AZ134" i="14"/>
  <c r="AZ135" i="14"/>
  <c r="AZ136" i="14"/>
  <c r="AZ137" i="14"/>
  <c r="AZ138" i="14"/>
  <c r="AZ139" i="14"/>
  <c r="AZ140" i="14"/>
  <c r="AZ141" i="14"/>
  <c r="AZ142" i="14"/>
  <c r="AZ143" i="14"/>
  <c r="AZ144" i="14"/>
  <c r="AZ145" i="14"/>
  <c r="AZ146" i="14"/>
  <c r="AZ147" i="14"/>
  <c r="AZ148" i="14"/>
  <c r="AZ149" i="14"/>
  <c r="AZ150" i="14"/>
  <c r="AZ151" i="14"/>
  <c r="AZ152" i="14"/>
  <c r="AZ153" i="14"/>
  <c r="AZ154" i="14"/>
  <c r="AZ155" i="14"/>
  <c r="AZ156" i="14"/>
  <c r="AZ157" i="14"/>
  <c r="AZ158" i="14"/>
  <c r="AZ159" i="14"/>
  <c r="AZ160" i="14"/>
  <c r="AZ161" i="14"/>
  <c r="AZ162" i="14"/>
  <c r="AZ163" i="14"/>
  <c r="AZ164" i="14"/>
  <c r="AZ165" i="14"/>
  <c r="AZ166" i="14"/>
  <c r="AZ167" i="14"/>
  <c r="AZ168" i="14"/>
  <c r="AZ169" i="14"/>
  <c r="AZ170" i="14"/>
  <c r="AZ171" i="14"/>
  <c r="AZ172" i="14"/>
  <c r="AZ173" i="14"/>
  <c r="AZ174" i="14"/>
  <c r="AZ175" i="14"/>
  <c r="AZ176" i="14"/>
  <c r="AZ177" i="14"/>
  <c r="AZ178" i="14"/>
  <c r="AZ179" i="14"/>
  <c r="AZ180" i="14"/>
  <c r="AZ181" i="14"/>
  <c r="AZ182" i="14"/>
  <c r="AZ183" i="14"/>
  <c r="AZ184" i="14"/>
  <c r="AZ185" i="14"/>
  <c r="AZ186" i="14"/>
  <c r="AZ187" i="14"/>
  <c r="AZ188" i="14"/>
  <c r="AZ189" i="14"/>
  <c r="AZ190" i="14"/>
  <c r="AZ191" i="14"/>
  <c r="AZ192" i="14"/>
  <c r="AZ193" i="14"/>
  <c r="AZ194" i="14"/>
  <c r="AZ195" i="14"/>
  <c r="AZ196" i="14"/>
  <c r="AZ197" i="14"/>
  <c r="AZ198" i="14"/>
  <c r="AZ199" i="14"/>
  <c r="AZ200" i="14"/>
  <c r="AZ201" i="14"/>
  <c r="AZ202" i="14"/>
  <c r="AZ203" i="14"/>
  <c r="AZ204" i="14"/>
  <c r="AZ205" i="14"/>
  <c r="AZ206" i="14"/>
  <c r="AZ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72" i="15"/>
  <c r="AZ73" i="15"/>
  <c r="AZ74" i="15"/>
  <c r="AZ75" i="15"/>
  <c r="AZ76" i="15"/>
  <c r="AZ77" i="15"/>
  <c r="AZ78" i="15"/>
  <c r="AZ79" i="15"/>
  <c r="AZ80" i="15"/>
  <c r="AZ81" i="15"/>
  <c r="AZ82" i="15"/>
  <c r="AZ83" i="15"/>
  <c r="AZ84" i="15"/>
  <c r="AZ85" i="15"/>
  <c r="AZ86" i="15"/>
  <c r="AZ87" i="15"/>
  <c r="AZ88" i="15"/>
  <c r="AZ89" i="15"/>
  <c r="AZ90" i="15"/>
  <c r="AZ91" i="15"/>
  <c r="AZ92" i="15"/>
  <c r="AZ93" i="15"/>
  <c r="AZ94" i="15"/>
  <c r="AZ95" i="15"/>
  <c r="AZ96" i="15"/>
  <c r="AZ97" i="15"/>
  <c r="AZ98" i="15"/>
  <c r="AZ99" i="15"/>
  <c r="AZ100" i="15"/>
  <c r="AZ101" i="15"/>
  <c r="AZ102" i="15"/>
  <c r="AZ103" i="15"/>
  <c r="AZ104" i="15"/>
  <c r="AZ105" i="15"/>
  <c r="AZ106" i="15"/>
  <c r="AZ107" i="15"/>
  <c r="AZ108" i="15"/>
  <c r="AZ109" i="15"/>
  <c r="AZ110" i="15"/>
  <c r="AZ111" i="15"/>
  <c r="AZ112" i="15"/>
  <c r="AZ113" i="15"/>
  <c r="AZ114" i="15"/>
  <c r="AZ115" i="15"/>
  <c r="AZ116" i="15"/>
  <c r="AZ117" i="15"/>
  <c r="AZ118" i="15"/>
  <c r="AZ119" i="15"/>
  <c r="AZ120" i="15"/>
  <c r="AZ121" i="15"/>
  <c r="AZ122" i="15"/>
  <c r="AZ123" i="15"/>
  <c r="AZ124" i="15"/>
  <c r="AZ125" i="15"/>
  <c r="AZ126" i="15"/>
  <c r="AZ127" i="15"/>
  <c r="AZ128" i="15"/>
  <c r="AZ129" i="15"/>
  <c r="AZ130" i="15"/>
  <c r="AZ131" i="15"/>
  <c r="AZ132" i="15"/>
  <c r="AZ133" i="15"/>
  <c r="AZ134" i="15"/>
  <c r="AZ135" i="15"/>
  <c r="AZ136" i="15"/>
  <c r="AZ137" i="15"/>
  <c r="AZ138" i="15"/>
  <c r="AZ139" i="15"/>
  <c r="AZ140" i="15"/>
  <c r="AZ141" i="15"/>
  <c r="AZ142" i="15"/>
  <c r="AZ143" i="15"/>
  <c r="AZ144" i="15"/>
  <c r="AZ145" i="15"/>
  <c r="AZ146" i="15"/>
  <c r="AZ147" i="15"/>
  <c r="AZ148" i="15"/>
  <c r="AZ149" i="15"/>
  <c r="AZ150" i="15"/>
  <c r="AZ151" i="15"/>
  <c r="AZ152" i="15"/>
  <c r="AZ153" i="15"/>
  <c r="AZ154" i="15"/>
  <c r="AZ155" i="15"/>
  <c r="AZ156" i="15"/>
  <c r="AZ157" i="15"/>
  <c r="AZ158" i="15"/>
  <c r="AZ159" i="15"/>
  <c r="AZ160" i="15"/>
  <c r="AZ161" i="15"/>
  <c r="AZ162" i="15"/>
  <c r="AZ163" i="15"/>
  <c r="AZ164" i="15"/>
  <c r="AZ165" i="15"/>
  <c r="AZ166" i="15"/>
  <c r="AZ167" i="15"/>
  <c r="AZ168" i="15"/>
  <c r="AZ169" i="15"/>
  <c r="AZ170" i="15"/>
  <c r="AZ171" i="15"/>
  <c r="AZ172" i="15"/>
  <c r="AZ173" i="15"/>
  <c r="AZ174" i="15"/>
  <c r="AZ175" i="15"/>
  <c r="AZ176" i="15"/>
  <c r="AZ177" i="15"/>
  <c r="AZ178" i="15"/>
  <c r="AZ179" i="15"/>
  <c r="AZ180" i="15"/>
  <c r="AZ181" i="15"/>
  <c r="AZ182" i="15"/>
  <c r="AZ183" i="15"/>
  <c r="AZ184" i="15"/>
  <c r="AZ185" i="15"/>
  <c r="AZ186" i="15"/>
  <c r="AZ187" i="15"/>
  <c r="AZ188" i="15"/>
  <c r="AZ189" i="15"/>
  <c r="AZ190" i="15"/>
  <c r="AZ191" i="15"/>
  <c r="AZ192" i="15"/>
  <c r="AZ193" i="15"/>
  <c r="AZ194" i="15"/>
  <c r="AZ195" i="15"/>
  <c r="AZ196" i="15"/>
  <c r="AZ197" i="15"/>
  <c r="AZ198" i="15"/>
  <c r="AZ199" i="15"/>
  <c r="AZ200" i="15"/>
  <c r="AZ201" i="15"/>
  <c r="AZ202" i="15"/>
  <c r="AZ203" i="15"/>
  <c r="AZ204" i="15"/>
  <c r="AZ205" i="15"/>
  <c r="AZ206" i="15"/>
  <c r="AZ9" i="16"/>
  <c r="AZ20" i="16"/>
  <c r="AZ21" i="16"/>
  <c r="AZ22" i="16"/>
  <c r="AZ23" i="16"/>
  <c r="AZ24" i="16"/>
  <c r="AZ25" i="16"/>
  <c r="AZ26" i="16"/>
  <c r="AZ27" i="16"/>
  <c r="AZ28" i="16"/>
  <c r="AZ29" i="16"/>
  <c r="AZ30" i="16"/>
  <c r="AZ31" i="16"/>
  <c r="AZ32" i="16"/>
  <c r="AZ33" i="16"/>
  <c r="AZ34" i="16"/>
  <c r="AZ35" i="16"/>
  <c r="AZ36" i="16"/>
  <c r="AZ37" i="16"/>
  <c r="AZ38" i="16"/>
  <c r="AZ39" i="16"/>
  <c r="AZ40" i="16"/>
  <c r="AZ41" i="16"/>
  <c r="AZ42" i="16"/>
  <c r="AZ43" i="16"/>
  <c r="AZ44" i="16"/>
  <c r="AZ45" i="16"/>
  <c r="AZ46" i="16"/>
  <c r="AZ47" i="16"/>
  <c r="AZ48" i="16"/>
  <c r="AZ49" i="16"/>
  <c r="AZ50" i="16"/>
  <c r="AZ51" i="16"/>
  <c r="AZ52" i="16"/>
  <c r="AZ53" i="16"/>
  <c r="AZ54" i="16"/>
  <c r="AZ55" i="16"/>
  <c r="AZ56" i="16"/>
  <c r="AZ57" i="16"/>
  <c r="AZ58" i="16"/>
  <c r="AZ59" i="16"/>
  <c r="AZ60" i="16"/>
  <c r="AZ61" i="16"/>
  <c r="AZ62" i="16"/>
  <c r="AZ63" i="16"/>
  <c r="AZ64" i="16"/>
  <c r="AZ65" i="16"/>
  <c r="AZ66" i="16"/>
  <c r="AZ67" i="16"/>
  <c r="AZ68" i="16"/>
  <c r="AZ69" i="16"/>
  <c r="AZ70" i="16"/>
  <c r="AZ71" i="16"/>
  <c r="AZ72" i="16"/>
  <c r="AZ73" i="16"/>
  <c r="AZ74" i="16"/>
  <c r="AZ75" i="16"/>
  <c r="AZ76" i="16"/>
  <c r="AZ77" i="16"/>
  <c r="AZ78" i="16"/>
  <c r="AZ79" i="16"/>
  <c r="AZ80" i="16"/>
  <c r="AZ81" i="16"/>
  <c r="AZ82" i="16"/>
  <c r="AZ83" i="16"/>
  <c r="AZ84" i="16"/>
  <c r="AZ85" i="16"/>
  <c r="AZ86" i="16"/>
  <c r="AZ87" i="16"/>
  <c r="AZ88" i="16"/>
  <c r="AZ89" i="16"/>
  <c r="AZ90" i="16"/>
  <c r="AZ91" i="16"/>
  <c r="AZ92" i="16"/>
  <c r="AZ93" i="16"/>
  <c r="AZ94" i="16"/>
  <c r="AZ95" i="16"/>
  <c r="AZ96" i="16"/>
  <c r="AZ97" i="16"/>
  <c r="AZ98" i="16"/>
  <c r="AZ99" i="16"/>
  <c r="AZ100" i="16"/>
  <c r="AZ101" i="16"/>
  <c r="AZ102" i="16"/>
  <c r="AZ103" i="16"/>
  <c r="AZ104" i="16"/>
  <c r="AZ105" i="16"/>
  <c r="AZ106" i="16"/>
  <c r="AZ107" i="16"/>
  <c r="AZ108" i="16"/>
  <c r="AZ109" i="16"/>
  <c r="AZ110" i="16"/>
  <c r="AZ111" i="16"/>
  <c r="AZ112" i="16"/>
  <c r="AZ113" i="16"/>
  <c r="AZ114" i="16"/>
  <c r="AZ115" i="16"/>
  <c r="AZ116" i="16"/>
  <c r="AZ117" i="16"/>
  <c r="AZ118" i="16"/>
  <c r="AZ119" i="16"/>
  <c r="AZ120" i="16"/>
  <c r="AZ121" i="16"/>
  <c r="AZ122" i="16"/>
  <c r="AZ123" i="16"/>
  <c r="AZ124" i="16"/>
  <c r="AZ125" i="16"/>
  <c r="AZ126" i="16"/>
  <c r="AZ127" i="16"/>
  <c r="AZ128" i="16"/>
  <c r="AZ129" i="16"/>
  <c r="AZ130" i="16"/>
  <c r="AZ131" i="16"/>
  <c r="AZ132" i="16"/>
  <c r="AZ133" i="16"/>
  <c r="AZ134" i="16"/>
  <c r="AZ135" i="16"/>
  <c r="AZ136" i="16"/>
  <c r="AZ137" i="16"/>
  <c r="AZ138" i="16"/>
  <c r="AZ139" i="16"/>
  <c r="AZ140" i="16"/>
  <c r="AZ141" i="16"/>
  <c r="AZ142" i="16"/>
  <c r="AZ143" i="16"/>
  <c r="AZ144" i="16"/>
  <c r="AZ145" i="16"/>
  <c r="AZ146" i="16"/>
  <c r="AZ147" i="16"/>
  <c r="AZ148" i="16"/>
  <c r="AZ149" i="16"/>
  <c r="AZ150" i="16"/>
  <c r="AZ151" i="16"/>
  <c r="AZ152" i="16"/>
  <c r="AZ153" i="16"/>
  <c r="AZ154" i="16"/>
  <c r="AZ155" i="16"/>
  <c r="AZ156" i="16"/>
  <c r="AZ157" i="16"/>
  <c r="AZ158" i="16"/>
  <c r="AZ159" i="16"/>
  <c r="AZ160" i="16"/>
  <c r="AZ161" i="16"/>
  <c r="AZ162" i="16"/>
  <c r="AZ163" i="16"/>
  <c r="AZ164" i="16"/>
  <c r="AZ165" i="16"/>
  <c r="AZ166" i="16"/>
  <c r="AZ167" i="16"/>
  <c r="AZ168" i="16"/>
  <c r="AZ169" i="16"/>
  <c r="AZ170" i="16"/>
  <c r="AZ171" i="16"/>
  <c r="AZ172" i="16"/>
  <c r="AZ173" i="16"/>
  <c r="AZ174" i="16"/>
  <c r="AZ175" i="16"/>
  <c r="AZ176" i="16"/>
  <c r="AZ177" i="16"/>
  <c r="AZ178" i="16"/>
  <c r="AZ179" i="16"/>
  <c r="AZ180" i="16"/>
  <c r="AZ181" i="16"/>
  <c r="AZ182" i="16"/>
  <c r="AZ183" i="16"/>
  <c r="AZ184" i="16"/>
  <c r="AZ185" i="16"/>
  <c r="AZ186" i="16"/>
  <c r="AZ187" i="16"/>
  <c r="AZ188" i="16"/>
  <c r="AZ189" i="16"/>
  <c r="AZ190" i="16"/>
  <c r="AZ191" i="16"/>
  <c r="AZ192" i="16"/>
  <c r="AZ193" i="16"/>
  <c r="AZ194" i="16"/>
  <c r="AZ195" i="16"/>
  <c r="AZ196" i="16"/>
  <c r="AZ197" i="16"/>
  <c r="AZ198" i="16"/>
  <c r="AZ199" i="16"/>
  <c r="AZ200" i="16"/>
  <c r="AZ201" i="16"/>
  <c r="AZ202" i="16"/>
  <c r="AZ203" i="16"/>
  <c r="AZ204" i="16"/>
  <c r="AZ205" i="16"/>
  <c r="AZ206" i="16"/>
  <c r="AZ9" i="17"/>
  <c r="AZ20" i="17"/>
  <c r="AZ21" i="17"/>
  <c r="AZ22" i="17"/>
  <c r="AZ23" i="17"/>
  <c r="AZ24" i="17"/>
  <c r="AZ25" i="17"/>
  <c r="AZ26" i="17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43" i="17"/>
  <c r="AZ44" i="17"/>
  <c r="AZ45" i="17"/>
  <c r="AZ46" i="17"/>
  <c r="AZ47" i="17"/>
  <c r="AZ48" i="17"/>
  <c r="AZ49" i="17"/>
  <c r="AZ50" i="17"/>
  <c r="AZ51" i="17"/>
  <c r="AZ52" i="17"/>
  <c r="AZ53" i="17"/>
  <c r="AZ54" i="17"/>
  <c r="AZ55" i="17"/>
  <c r="AZ56" i="17"/>
  <c r="AZ57" i="17"/>
  <c r="AZ58" i="17"/>
  <c r="AZ59" i="17"/>
  <c r="AZ60" i="17"/>
  <c r="AZ61" i="17"/>
  <c r="AZ62" i="17"/>
  <c r="AZ63" i="17"/>
  <c r="AZ64" i="17"/>
  <c r="AZ65" i="17"/>
  <c r="AZ66" i="17"/>
  <c r="AZ67" i="17"/>
  <c r="AZ68" i="17"/>
  <c r="AZ69" i="17"/>
  <c r="AZ70" i="17"/>
  <c r="AZ71" i="17"/>
  <c r="AZ72" i="17"/>
  <c r="AZ73" i="17"/>
  <c r="AZ74" i="17"/>
  <c r="AZ75" i="17"/>
  <c r="AZ76" i="17"/>
  <c r="AZ77" i="17"/>
  <c r="AZ78" i="17"/>
  <c r="AZ79" i="17"/>
  <c r="AZ80" i="17"/>
  <c r="AZ81" i="17"/>
  <c r="AZ82" i="17"/>
  <c r="AZ83" i="17"/>
  <c r="AZ84" i="17"/>
  <c r="AZ85" i="17"/>
  <c r="AZ86" i="17"/>
  <c r="AZ87" i="17"/>
  <c r="AZ88" i="17"/>
  <c r="AZ89" i="17"/>
  <c r="AZ90" i="17"/>
  <c r="AZ91" i="17"/>
  <c r="AZ92" i="17"/>
  <c r="AZ93" i="17"/>
  <c r="AZ94" i="17"/>
  <c r="AZ95" i="17"/>
  <c r="AZ96" i="17"/>
  <c r="AZ97" i="17"/>
  <c r="AZ98" i="17"/>
  <c r="AZ99" i="17"/>
  <c r="AZ100" i="17"/>
  <c r="AZ101" i="17"/>
  <c r="AZ102" i="17"/>
  <c r="AZ103" i="17"/>
  <c r="AZ104" i="17"/>
  <c r="AZ105" i="17"/>
  <c r="AZ106" i="17"/>
  <c r="AZ107" i="17"/>
  <c r="AZ108" i="17"/>
  <c r="AZ109" i="17"/>
  <c r="AZ110" i="17"/>
  <c r="AZ111" i="17"/>
  <c r="AZ112" i="17"/>
  <c r="AZ113" i="17"/>
  <c r="AZ114" i="17"/>
  <c r="AZ115" i="17"/>
  <c r="AZ116" i="17"/>
  <c r="AZ117" i="17"/>
  <c r="AZ118" i="17"/>
  <c r="AZ119" i="17"/>
  <c r="AZ120" i="17"/>
  <c r="AZ121" i="17"/>
  <c r="AZ122" i="17"/>
  <c r="AZ123" i="17"/>
  <c r="AZ124" i="17"/>
  <c r="AZ125" i="17"/>
  <c r="AZ126" i="17"/>
  <c r="AZ127" i="17"/>
  <c r="AZ128" i="17"/>
  <c r="AZ129" i="17"/>
  <c r="AZ130" i="17"/>
  <c r="AZ131" i="17"/>
  <c r="AZ132" i="17"/>
  <c r="AZ133" i="17"/>
  <c r="AZ134" i="17"/>
  <c r="AZ135" i="17"/>
  <c r="AZ136" i="17"/>
  <c r="AZ137" i="17"/>
  <c r="AZ138" i="17"/>
  <c r="AZ139" i="17"/>
  <c r="AZ140" i="17"/>
  <c r="AZ141" i="17"/>
  <c r="AZ142" i="17"/>
  <c r="AZ143" i="17"/>
  <c r="AZ144" i="17"/>
  <c r="AZ145" i="17"/>
  <c r="AZ146" i="17"/>
  <c r="AZ147" i="17"/>
  <c r="AZ148" i="17"/>
  <c r="AZ149" i="17"/>
  <c r="AZ150" i="17"/>
  <c r="AZ151" i="17"/>
  <c r="AZ152" i="17"/>
  <c r="AZ153" i="17"/>
  <c r="AZ154" i="17"/>
  <c r="AZ155" i="17"/>
  <c r="AZ156" i="17"/>
  <c r="AZ157" i="17"/>
  <c r="AZ158" i="17"/>
  <c r="AZ159" i="17"/>
  <c r="AZ160" i="17"/>
  <c r="AZ161" i="17"/>
  <c r="AZ162" i="17"/>
  <c r="AZ163" i="17"/>
  <c r="AZ164" i="17"/>
  <c r="AZ165" i="17"/>
  <c r="AZ166" i="17"/>
  <c r="AZ167" i="17"/>
  <c r="AZ168" i="17"/>
  <c r="AZ169" i="17"/>
  <c r="AZ170" i="17"/>
  <c r="AZ171" i="17"/>
  <c r="AZ172" i="17"/>
  <c r="AZ173" i="17"/>
  <c r="AZ174" i="17"/>
  <c r="AZ175" i="17"/>
  <c r="AZ176" i="17"/>
  <c r="AZ177" i="17"/>
  <c r="AZ178" i="17"/>
  <c r="AZ179" i="17"/>
  <c r="AZ180" i="17"/>
  <c r="AZ181" i="17"/>
  <c r="AZ182" i="17"/>
  <c r="AZ183" i="17"/>
  <c r="AZ184" i="17"/>
  <c r="AZ185" i="17"/>
  <c r="AZ186" i="17"/>
  <c r="AZ187" i="17"/>
  <c r="AZ188" i="17"/>
  <c r="AZ189" i="17"/>
  <c r="AZ190" i="17"/>
  <c r="AZ191" i="17"/>
  <c r="AZ192" i="17"/>
  <c r="AZ193" i="17"/>
  <c r="AZ194" i="17"/>
  <c r="AZ195" i="17"/>
  <c r="AZ196" i="17"/>
  <c r="AZ197" i="17"/>
  <c r="AZ198" i="17"/>
  <c r="AZ199" i="17"/>
  <c r="AZ200" i="17"/>
  <c r="AZ201" i="17"/>
  <c r="AZ202" i="17"/>
  <c r="AZ203" i="17"/>
  <c r="AZ204" i="17"/>
  <c r="AZ205" i="17"/>
  <c r="AZ206" i="17"/>
  <c r="AZ9" i="18"/>
  <c r="AZ20" i="18"/>
  <c r="AZ21" i="18"/>
  <c r="AZ22" i="18"/>
  <c r="AZ23" i="18"/>
  <c r="AZ24" i="18"/>
  <c r="AZ25" i="18"/>
  <c r="AZ26" i="18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43" i="18"/>
  <c r="AZ44" i="18"/>
  <c r="AZ45" i="18"/>
  <c r="AZ46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8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4" i="18"/>
  <c r="AZ95" i="18"/>
  <c r="AZ96" i="18"/>
  <c r="AZ97" i="18"/>
  <c r="AZ98" i="18"/>
  <c r="AZ99" i="18"/>
  <c r="AZ100" i="18"/>
  <c r="AZ101" i="18"/>
  <c r="AZ102" i="18"/>
  <c r="AZ103" i="18"/>
  <c r="AZ104" i="18"/>
  <c r="AZ105" i="18"/>
  <c r="AZ106" i="18"/>
  <c r="AZ107" i="18"/>
  <c r="AZ108" i="18"/>
  <c r="AZ109" i="18"/>
  <c r="AZ110" i="18"/>
  <c r="AZ111" i="18"/>
  <c r="AZ112" i="18"/>
  <c r="AZ113" i="18"/>
  <c r="AZ114" i="18"/>
  <c r="AZ115" i="18"/>
  <c r="AZ116" i="18"/>
  <c r="AZ117" i="18"/>
  <c r="AZ118" i="18"/>
  <c r="AZ119" i="18"/>
  <c r="AZ120" i="18"/>
  <c r="AZ121" i="18"/>
  <c r="AZ122" i="18"/>
  <c r="AZ123" i="18"/>
  <c r="AZ124" i="18"/>
  <c r="AZ125" i="18"/>
  <c r="AZ126" i="18"/>
  <c r="AZ127" i="18"/>
  <c r="AZ128" i="18"/>
  <c r="AZ129" i="18"/>
  <c r="AZ130" i="18"/>
  <c r="AZ131" i="18"/>
  <c r="AZ132" i="18"/>
  <c r="AZ133" i="18"/>
  <c r="AZ134" i="18"/>
  <c r="AZ135" i="18"/>
  <c r="AZ136" i="18"/>
  <c r="AZ137" i="18"/>
  <c r="AZ138" i="18"/>
  <c r="AZ139" i="18"/>
  <c r="AZ140" i="18"/>
  <c r="AZ141" i="18"/>
  <c r="AZ142" i="18"/>
  <c r="AZ143" i="18"/>
  <c r="AZ144" i="18"/>
  <c r="AZ145" i="18"/>
  <c r="AZ146" i="18"/>
  <c r="AZ147" i="18"/>
  <c r="AZ148" i="18"/>
  <c r="AZ149" i="18"/>
  <c r="AZ150" i="18"/>
  <c r="AZ151" i="18"/>
  <c r="AZ152" i="18"/>
  <c r="AZ153" i="18"/>
  <c r="AZ154" i="18"/>
  <c r="AZ155" i="18"/>
  <c r="AZ156" i="18"/>
  <c r="AZ157" i="18"/>
  <c r="AZ158" i="18"/>
  <c r="AZ159" i="18"/>
  <c r="AZ160" i="18"/>
  <c r="AZ161" i="18"/>
  <c r="AZ162" i="18"/>
  <c r="AZ163" i="18"/>
  <c r="AZ164" i="18"/>
  <c r="AZ165" i="18"/>
  <c r="AZ166" i="18"/>
  <c r="AZ167" i="18"/>
  <c r="AZ168" i="18"/>
  <c r="AZ169" i="18"/>
  <c r="AZ170" i="18"/>
  <c r="AZ171" i="18"/>
  <c r="AZ172" i="18"/>
  <c r="AZ173" i="18"/>
  <c r="AZ174" i="18"/>
  <c r="AZ175" i="18"/>
  <c r="AZ176" i="18"/>
  <c r="AZ177" i="18"/>
  <c r="AZ178" i="18"/>
  <c r="AZ179" i="18"/>
  <c r="AZ180" i="18"/>
  <c r="AZ181" i="18"/>
  <c r="AZ182" i="18"/>
  <c r="AZ183" i="18"/>
  <c r="AZ184" i="18"/>
  <c r="AZ185" i="18"/>
  <c r="AZ186" i="18"/>
  <c r="AZ187" i="18"/>
  <c r="AZ188" i="18"/>
  <c r="AZ189" i="18"/>
  <c r="AZ190" i="18"/>
  <c r="AZ191" i="18"/>
  <c r="AZ192" i="18"/>
  <c r="AZ193" i="18"/>
  <c r="AZ194" i="18"/>
  <c r="AZ195" i="18"/>
  <c r="AZ196" i="18"/>
  <c r="AZ197" i="18"/>
  <c r="AZ198" i="18"/>
  <c r="AZ199" i="18"/>
  <c r="AZ200" i="18"/>
  <c r="AZ201" i="18"/>
  <c r="AZ202" i="18"/>
  <c r="AZ203" i="18"/>
  <c r="AZ204" i="18"/>
  <c r="AZ205" i="18"/>
  <c r="AZ206" i="18"/>
  <c r="AZ9" i="19"/>
  <c r="AZ20" i="19"/>
  <c r="AZ21" i="19"/>
  <c r="AZ22" i="19"/>
  <c r="AZ23" i="19"/>
  <c r="AZ24" i="19"/>
  <c r="AZ25" i="19"/>
  <c r="AZ26" i="19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43" i="19"/>
  <c r="AZ44" i="19"/>
  <c r="AZ45" i="19"/>
  <c r="AZ46" i="19"/>
  <c r="AZ47" i="19"/>
  <c r="AZ48" i="19"/>
  <c r="AZ49" i="19"/>
  <c r="AZ50" i="19"/>
  <c r="AZ51" i="19"/>
  <c r="AZ52" i="19"/>
  <c r="AZ53" i="19"/>
  <c r="AZ54" i="19"/>
  <c r="AZ55" i="19"/>
  <c r="AZ56" i="19"/>
  <c r="AZ57" i="19"/>
  <c r="AZ58" i="19"/>
  <c r="AZ59" i="19"/>
  <c r="AZ60" i="19"/>
  <c r="AZ61" i="19"/>
  <c r="AZ62" i="19"/>
  <c r="AZ63" i="19"/>
  <c r="AZ64" i="19"/>
  <c r="AZ65" i="19"/>
  <c r="AZ66" i="19"/>
  <c r="AZ67" i="19"/>
  <c r="AZ68" i="19"/>
  <c r="AZ69" i="19"/>
  <c r="AZ70" i="19"/>
  <c r="AZ71" i="19"/>
  <c r="AZ72" i="19"/>
  <c r="AZ73" i="19"/>
  <c r="AZ74" i="19"/>
  <c r="AZ75" i="19"/>
  <c r="AZ76" i="19"/>
  <c r="AZ77" i="19"/>
  <c r="AZ78" i="19"/>
  <c r="AZ79" i="19"/>
  <c r="AZ80" i="19"/>
  <c r="AZ81" i="19"/>
  <c r="AZ82" i="19"/>
  <c r="AZ83" i="19"/>
  <c r="AZ84" i="19"/>
  <c r="AZ85" i="19"/>
  <c r="AZ86" i="19"/>
  <c r="AZ87" i="19"/>
  <c r="AZ88" i="19"/>
  <c r="AZ89" i="19"/>
  <c r="AZ90" i="19"/>
  <c r="AZ91" i="19"/>
  <c r="AZ92" i="19"/>
  <c r="AZ93" i="19"/>
  <c r="AZ94" i="19"/>
  <c r="AZ95" i="19"/>
  <c r="AZ96" i="19"/>
  <c r="AZ97" i="19"/>
  <c r="AZ98" i="19"/>
  <c r="AZ99" i="19"/>
  <c r="AZ100" i="19"/>
  <c r="AZ101" i="19"/>
  <c r="AZ102" i="19"/>
  <c r="AZ103" i="19"/>
  <c r="AZ104" i="19"/>
  <c r="AZ105" i="19"/>
  <c r="AZ106" i="19"/>
  <c r="AZ107" i="19"/>
  <c r="AZ108" i="19"/>
  <c r="AZ109" i="19"/>
  <c r="AZ110" i="19"/>
  <c r="AZ111" i="19"/>
  <c r="AZ112" i="19"/>
  <c r="AZ113" i="19"/>
  <c r="AZ114" i="19"/>
  <c r="AZ115" i="19"/>
  <c r="AZ116" i="19"/>
  <c r="AZ117" i="19"/>
  <c r="AZ118" i="19"/>
  <c r="AZ119" i="19"/>
  <c r="AZ120" i="19"/>
  <c r="AZ121" i="19"/>
  <c r="AZ122" i="19"/>
  <c r="AZ123" i="19"/>
  <c r="AZ124" i="19"/>
  <c r="AZ125" i="19"/>
  <c r="AZ126" i="19"/>
  <c r="AZ127" i="19"/>
  <c r="AZ128" i="19"/>
  <c r="AZ129" i="19"/>
  <c r="AZ130" i="19"/>
  <c r="AZ131" i="19"/>
  <c r="AZ132" i="19"/>
  <c r="AZ133" i="19"/>
  <c r="AZ134" i="19"/>
  <c r="AZ135" i="19"/>
  <c r="AZ136" i="19"/>
  <c r="AZ137" i="19"/>
  <c r="AZ138" i="19"/>
  <c r="AZ139" i="19"/>
  <c r="AZ140" i="19"/>
  <c r="AZ141" i="19"/>
  <c r="AZ142" i="19"/>
  <c r="AZ143" i="19"/>
  <c r="AZ144" i="19"/>
  <c r="AZ145" i="19"/>
  <c r="AZ146" i="19"/>
  <c r="AZ147" i="19"/>
  <c r="AZ148" i="19"/>
  <c r="AZ149" i="19"/>
  <c r="AZ150" i="19"/>
  <c r="AZ151" i="19"/>
  <c r="AZ152" i="19"/>
  <c r="AZ153" i="19"/>
  <c r="AZ154" i="19"/>
  <c r="AZ155" i="19"/>
  <c r="AZ156" i="19"/>
  <c r="AZ157" i="19"/>
  <c r="AZ158" i="19"/>
  <c r="AZ159" i="19"/>
  <c r="AZ160" i="19"/>
  <c r="AZ161" i="19"/>
  <c r="AZ162" i="19"/>
  <c r="AZ163" i="19"/>
  <c r="AZ164" i="19"/>
  <c r="AZ165" i="19"/>
  <c r="AZ166" i="19"/>
  <c r="AZ167" i="19"/>
  <c r="AZ168" i="19"/>
  <c r="AZ169" i="19"/>
  <c r="AZ170" i="19"/>
  <c r="AZ171" i="19"/>
  <c r="AZ172" i="19"/>
  <c r="AZ173" i="19"/>
  <c r="AZ174" i="19"/>
  <c r="AZ175" i="19"/>
  <c r="AZ176" i="19"/>
  <c r="AZ177" i="19"/>
  <c r="AZ178" i="19"/>
  <c r="AZ179" i="19"/>
  <c r="AZ180" i="19"/>
  <c r="AZ181" i="19"/>
  <c r="AZ182" i="19"/>
  <c r="AZ183" i="19"/>
  <c r="AZ184" i="19"/>
  <c r="AZ185" i="19"/>
  <c r="AZ186" i="19"/>
  <c r="AZ187" i="19"/>
  <c r="AZ188" i="19"/>
  <c r="AZ189" i="19"/>
  <c r="AZ190" i="19"/>
  <c r="AZ191" i="19"/>
  <c r="AZ192" i="19"/>
  <c r="AZ193" i="19"/>
  <c r="AZ194" i="19"/>
  <c r="AZ195" i="19"/>
  <c r="AZ196" i="19"/>
  <c r="AZ197" i="19"/>
  <c r="AZ198" i="19"/>
  <c r="AZ199" i="19"/>
  <c r="AZ200" i="19"/>
  <c r="AZ201" i="19"/>
  <c r="AZ202" i="19"/>
  <c r="AZ203" i="19"/>
  <c r="AZ204" i="19"/>
  <c r="AZ205" i="19"/>
  <c r="AZ206" i="19"/>
  <c r="J235" i="19"/>
  <c r="J235" i="18"/>
  <c r="J235" i="17"/>
  <c r="J235" i="16"/>
  <c r="J235" i="15"/>
  <c r="J235" i="14"/>
  <c r="J235" i="13"/>
  <c r="J235" i="12"/>
  <c r="J235" i="11"/>
  <c r="J235" i="10"/>
  <c r="J235" i="9"/>
  <c r="G8" i="9"/>
  <c r="G207" i="9"/>
  <c r="G8" i="10"/>
  <c r="G207" i="10" s="1"/>
  <c r="G8" i="11" s="1"/>
  <c r="G207" i="11" s="1"/>
  <c r="G8" i="12" s="1"/>
  <c r="G207" i="12" s="1"/>
  <c r="G8" i="13" s="1"/>
  <c r="G207" i="13" s="1"/>
  <c r="G8" i="14" s="1"/>
  <c r="G207" i="14" s="1"/>
  <c r="G8" i="15" s="1"/>
  <c r="G207" i="15" s="1"/>
  <c r="G8" i="16" s="1"/>
  <c r="G207" i="16" s="1"/>
  <c r="G8" i="17" s="1"/>
  <c r="G207" i="17" s="1"/>
  <c r="G8" i="18" s="1"/>
  <c r="G207" i="18" s="1"/>
  <c r="G8" i="19" s="1"/>
  <c r="G207" i="19" s="1"/>
  <c r="I8" i="9"/>
  <c r="I207" i="9"/>
  <c r="I8" i="10" s="1"/>
  <c r="I207" i="10" s="1"/>
  <c r="I8" i="11" s="1"/>
  <c r="I207" i="11" s="1"/>
  <c r="I8" i="12" s="1"/>
  <c r="I207" i="12" s="1"/>
  <c r="I8" i="13" s="1"/>
  <c r="I207" i="13" s="1"/>
  <c r="I8" i="14" s="1"/>
  <c r="I207" i="14" s="1"/>
  <c r="I8" i="15" s="1"/>
  <c r="I207" i="15" s="1"/>
  <c r="I8" i="16" s="1"/>
  <c r="I207" i="16" s="1"/>
  <c r="I8" i="17" s="1"/>
  <c r="I207" i="17" s="1"/>
  <c r="I8" i="18" s="1"/>
  <c r="I207" i="18" s="1"/>
  <c r="I8" i="19" s="1"/>
  <c r="I207" i="19" s="1"/>
  <c r="J8" i="9"/>
  <c r="J207" i="9"/>
  <c r="J8" i="10" s="1"/>
  <c r="J207" i="10" s="1"/>
  <c r="J8" i="11" s="1"/>
  <c r="J207" i="11"/>
  <c r="J8" i="12"/>
  <c r="J207" i="12" s="1"/>
  <c r="J8" i="13" s="1"/>
  <c r="J207" i="13" s="1"/>
  <c r="J8" i="14" s="1"/>
  <c r="J207" i="14" s="1"/>
  <c r="J8" i="15" s="1"/>
  <c r="J207" i="15" s="1"/>
  <c r="J8" i="16" s="1"/>
  <c r="J207" i="16" s="1"/>
  <c r="J8" i="17" s="1"/>
  <c r="J207" i="17" s="1"/>
  <c r="J8" i="18" s="1"/>
  <c r="J207" i="18" s="1"/>
  <c r="J8" i="19" s="1"/>
  <c r="J207" i="19" s="1"/>
  <c r="F8" i="9"/>
  <c r="F207" i="9" s="1"/>
  <c r="F8" i="10" s="1"/>
  <c r="F207" i="10" s="1"/>
  <c r="F8" i="11" s="1"/>
  <c r="F207" i="11" s="1"/>
  <c r="F8" i="12" s="1"/>
  <c r="F207" i="12" s="1"/>
  <c r="F8" i="13" s="1"/>
  <c r="F207" i="13" s="1"/>
  <c r="F8" i="14" s="1"/>
  <c r="F207" i="14" s="1"/>
  <c r="F8" i="15" s="1"/>
  <c r="F207" i="15" s="1"/>
  <c r="F8" i="16" s="1"/>
  <c r="F207" i="16"/>
  <c r="F8" i="17" s="1"/>
  <c r="F207" i="17" s="1"/>
  <c r="F8" i="18" s="1"/>
  <c r="F207" i="18" s="1"/>
  <c r="F8" i="19" s="1"/>
  <c r="F207" i="19" s="1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L408" i="6"/>
  <c r="K408" i="6"/>
  <c r="H408" i="6"/>
  <c r="L407" i="6"/>
  <c r="K407" i="6"/>
  <c r="H407" i="6"/>
  <c r="L406" i="6"/>
  <c r="K406" i="6"/>
  <c r="H406" i="6"/>
  <c r="L405" i="6"/>
  <c r="K405" i="6"/>
  <c r="H405" i="6"/>
  <c r="L404" i="6"/>
  <c r="K404" i="6"/>
  <c r="H404" i="6"/>
  <c r="L403" i="6"/>
  <c r="K403" i="6"/>
  <c r="H403" i="6"/>
  <c r="L402" i="6"/>
  <c r="K402" i="6"/>
  <c r="H402" i="6"/>
  <c r="L401" i="6"/>
  <c r="K401" i="6"/>
  <c r="H401" i="6"/>
  <c r="L400" i="6"/>
  <c r="K400" i="6"/>
  <c r="H400" i="6"/>
  <c r="L399" i="6"/>
  <c r="K399" i="6"/>
  <c r="H399" i="6"/>
  <c r="L398" i="6"/>
  <c r="K398" i="6"/>
  <c r="H398" i="6"/>
  <c r="L397" i="6"/>
  <c r="K397" i="6"/>
  <c r="H397" i="6"/>
  <c r="L396" i="6"/>
  <c r="K396" i="6"/>
  <c r="H396" i="6"/>
  <c r="L395" i="6"/>
  <c r="K395" i="6"/>
  <c r="H395" i="6"/>
  <c r="L394" i="6"/>
  <c r="K394" i="6"/>
  <c r="H394" i="6"/>
  <c r="L393" i="6"/>
  <c r="K393" i="6"/>
  <c r="H393" i="6"/>
  <c r="L392" i="6"/>
  <c r="K392" i="6"/>
  <c r="H392" i="6"/>
  <c r="L391" i="6"/>
  <c r="K391" i="6"/>
  <c r="H391" i="6"/>
  <c r="L390" i="6"/>
  <c r="K390" i="6"/>
  <c r="H390" i="6"/>
  <c r="L389" i="6"/>
  <c r="K389" i="6"/>
  <c r="H389" i="6"/>
  <c r="L388" i="6"/>
  <c r="K388" i="6"/>
  <c r="H388" i="6"/>
  <c r="L387" i="6"/>
  <c r="K387" i="6"/>
  <c r="H387" i="6"/>
  <c r="L386" i="6"/>
  <c r="K386" i="6"/>
  <c r="H386" i="6"/>
  <c r="L385" i="6"/>
  <c r="K385" i="6"/>
  <c r="H385" i="6"/>
  <c r="L384" i="6"/>
  <c r="K384" i="6"/>
  <c r="H384" i="6"/>
  <c r="L383" i="6"/>
  <c r="K383" i="6"/>
  <c r="H383" i="6"/>
  <c r="L382" i="6"/>
  <c r="K382" i="6"/>
  <c r="H382" i="6"/>
  <c r="L381" i="6"/>
  <c r="K381" i="6"/>
  <c r="H381" i="6"/>
  <c r="L380" i="6"/>
  <c r="K380" i="6"/>
  <c r="H380" i="6"/>
  <c r="L379" i="6"/>
  <c r="K379" i="6"/>
  <c r="H379" i="6"/>
  <c r="L378" i="6"/>
  <c r="K378" i="6"/>
  <c r="H378" i="6"/>
  <c r="L377" i="6"/>
  <c r="K377" i="6"/>
  <c r="H377" i="6"/>
  <c r="L376" i="6"/>
  <c r="K376" i="6"/>
  <c r="H376" i="6"/>
  <c r="L375" i="6"/>
  <c r="K375" i="6"/>
  <c r="H375" i="6"/>
  <c r="L374" i="6"/>
  <c r="K374" i="6"/>
  <c r="H374" i="6"/>
  <c r="L373" i="6"/>
  <c r="K373" i="6"/>
  <c r="H373" i="6"/>
  <c r="L372" i="6"/>
  <c r="K372" i="6"/>
  <c r="H372" i="6"/>
  <c r="L371" i="6"/>
  <c r="K371" i="6"/>
  <c r="H371" i="6"/>
  <c r="L370" i="6"/>
  <c r="K370" i="6"/>
  <c r="H370" i="6"/>
  <c r="L369" i="6"/>
  <c r="K369" i="6"/>
  <c r="H369" i="6"/>
  <c r="L368" i="6"/>
  <c r="K368" i="6"/>
  <c r="H368" i="6"/>
  <c r="L367" i="6"/>
  <c r="K367" i="6"/>
  <c r="H367" i="6"/>
  <c r="L366" i="6"/>
  <c r="K366" i="6"/>
  <c r="H366" i="6"/>
  <c r="L365" i="6"/>
  <c r="K365" i="6"/>
  <c r="H365" i="6"/>
  <c r="L364" i="6"/>
  <c r="K364" i="6"/>
  <c r="H364" i="6"/>
  <c r="L363" i="6"/>
  <c r="K363" i="6"/>
  <c r="H363" i="6"/>
  <c r="L362" i="6"/>
  <c r="K362" i="6"/>
  <c r="H362" i="6"/>
  <c r="L361" i="6"/>
  <c r="K361" i="6"/>
  <c r="H361" i="6"/>
  <c r="L360" i="6"/>
  <c r="K360" i="6"/>
  <c r="H360" i="6"/>
  <c r="L359" i="6"/>
  <c r="K359" i="6"/>
  <c r="H359" i="6"/>
  <c r="L358" i="6"/>
  <c r="K358" i="6"/>
  <c r="H358" i="6"/>
  <c r="L357" i="6"/>
  <c r="K357" i="6"/>
  <c r="H357" i="6"/>
  <c r="L356" i="6"/>
  <c r="K356" i="6"/>
  <c r="H356" i="6"/>
  <c r="L355" i="6"/>
  <c r="K355" i="6"/>
  <c r="H355" i="6"/>
  <c r="L354" i="6"/>
  <c r="K354" i="6"/>
  <c r="H354" i="6"/>
  <c r="L353" i="6"/>
  <c r="K353" i="6"/>
  <c r="H353" i="6"/>
  <c r="L352" i="6"/>
  <c r="K352" i="6"/>
  <c r="H352" i="6"/>
  <c r="L351" i="6"/>
  <c r="K351" i="6"/>
  <c r="H351" i="6"/>
  <c r="L350" i="6"/>
  <c r="K350" i="6"/>
  <c r="H350" i="6"/>
  <c r="L349" i="6"/>
  <c r="K349" i="6"/>
  <c r="H349" i="6"/>
  <c r="L348" i="6"/>
  <c r="K348" i="6"/>
  <c r="H348" i="6"/>
  <c r="L347" i="6"/>
  <c r="K347" i="6"/>
  <c r="H347" i="6"/>
  <c r="L346" i="6"/>
  <c r="K346" i="6"/>
  <c r="H346" i="6"/>
  <c r="L345" i="6"/>
  <c r="K345" i="6"/>
  <c r="H345" i="6"/>
  <c r="L344" i="6"/>
  <c r="K344" i="6"/>
  <c r="H344" i="6"/>
  <c r="L343" i="6"/>
  <c r="K343" i="6"/>
  <c r="H343" i="6"/>
  <c r="L342" i="6"/>
  <c r="K342" i="6"/>
  <c r="H342" i="6"/>
  <c r="L341" i="6"/>
  <c r="K341" i="6"/>
  <c r="H341" i="6"/>
  <c r="L340" i="6"/>
  <c r="K340" i="6"/>
  <c r="H340" i="6"/>
  <c r="L339" i="6"/>
  <c r="K339" i="6"/>
  <c r="H339" i="6"/>
  <c r="L338" i="6"/>
  <c r="K338" i="6"/>
  <c r="H338" i="6"/>
  <c r="L337" i="6"/>
  <c r="K337" i="6"/>
  <c r="H337" i="6"/>
  <c r="L336" i="6"/>
  <c r="K336" i="6"/>
  <c r="H336" i="6"/>
  <c r="L335" i="6"/>
  <c r="K335" i="6"/>
  <c r="H335" i="6"/>
  <c r="L334" i="6"/>
  <c r="K334" i="6"/>
  <c r="H334" i="6"/>
  <c r="L333" i="6"/>
  <c r="K333" i="6"/>
  <c r="H333" i="6"/>
  <c r="L332" i="6"/>
  <c r="K332" i="6"/>
  <c r="H332" i="6"/>
  <c r="L331" i="6"/>
  <c r="K331" i="6"/>
  <c r="H331" i="6"/>
  <c r="L330" i="6"/>
  <c r="K330" i="6"/>
  <c r="H330" i="6"/>
  <c r="L329" i="6"/>
  <c r="K329" i="6"/>
  <c r="H329" i="6"/>
  <c r="L328" i="6"/>
  <c r="K328" i="6"/>
  <c r="H328" i="6"/>
  <c r="L327" i="6"/>
  <c r="K327" i="6"/>
  <c r="H327" i="6"/>
  <c r="L326" i="6"/>
  <c r="K326" i="6"/>
  <c r="H326" i="6"/>
  <c r="L325" i="6"/>
  <c r="K325" i="6"/>
  <c r="H325" i="6"/>
  <c r="L324" i="6"/>
  <c r="K324" i="6"/>
  <c r="H324" i="6"/>
  <c r="L323" i="6"/>
  <c r="K323" i="6"/>
  <c r="H323" i="6"/>
  <c r="L322" i="6"/>
  <c r="K322" i="6"/>
  <c r="H322" i="6"/>
  <c r="L321" i="6"/>
  <c r="K321" i="6"/>
  <c r="H321" i="6"/>
  <c r="L320" i="6"/>
  <c r="K320" i="6"/>
  <c r="H320" i="6"/>
  <c r="L319" i="6"/>
  <c r="K319" i="6"/>
  <c r="H319" i="6"/>
  <c r="L318" i="6"/>
  <c r="K318" i="6"/>
  <c r="H318" i="6"/>
  <c r="L317" i="6"/>
  <c r="K317" i="6"/>
  <c r="H317" i="6"/>
  <c r="L316" i="6"/>
  <c r="K316" i="6"/>
  <c r="H316" i="6"/>
  <c r="L315" i="6"/>
  <c r="K315" i="6"/>
  <c r="H315" i="6"/>
  <c r="L314" i="6"/>
  <c r="K314" i="6"/>
  <c r="H314" i="6"/>
  <c r="L313" i="6"/>
  <c r="K313" i="6"/>
  <c r="H313" i="6"/>
  <c r="L312" i="6"/>
  <c r="K312" i="6"/>
  <c r="H312" i="6"/>
  <c r="L311" i="6"/>
  <c r="K311" i="6"/>
  <c r="H311" i="6"/>
  <c r="L310" i="6"/>
  <c r="K310" i="6"/>
  <c r="H310" i="6"/>
  <c r="L309" i="6"/>
  <c r="K309" i="6"/>
  <c r="H309" i="6"/>
  <c r="L308" i="6"/>
  <c r="K308" i="6"/>
  <c r="H308" i="6"/>
  <c r="L307" i="6"/>
  <c r="K307" i="6"/>
  <c r="H307" i="6"/>
  <c r="L306" i="6"/>
  <c r="K306" i="6"/>
  <c r="H306" i="6"/>
  <c r="L305" i="6"/>
  <c r="K305" i="6"/>
  <c r="H305" i="6"/>
  <c r="L304" i="6"/>
  <c r="K304" i="6"/>
  <c r="H304" i="6"/>
  <c r="L303" i="6"/>
  <c r="K303" i="6"/>
  <c r="H303" i="6"/>
  <c r="L302" i="6"/>
  <c r="K302" i="6"/>
  <c r="H302" i="6"/>
  <c r="L301" i="6"/>
  <c r="K301" i="6"/>
  <c r="H301" i="6"/>
  <c r="L300" i="6"/>
  <c r="K300" i="6"/>
  <c r="H300" i="6"/>
  <c r="L299" i="6"/>
  <c r="K299" i="6"/>
  <c r="H299" i="6"/>
  <c r="L298" i="6"/>
  <c r="K298" i="6"/>
  <c r="H298" i="6"/>
  <c r="L297" i="6"/>
  <c r="K297" i="6"/>
  <c r="H297" i="6"/>
  <c r="L296" i="6"/>
  <c r="K296" i="6"/>
  <c r="H296" i="6"/>
  <c r="L295" i="6"/>
  <c r="K295" i="6"/>
  <c r="H295" i="6"/>
  <c r="L294" i="6"/>
  <c r="K294" i="6"/>
  <c r="H294" i="6"/>
  <c r="L293" i="6"/>
  <c r="K293" i="6"/>
  <c r="H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L287" i="6"/>
  <c r="K287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L275" i="6"/>
  <c r="K275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L256" i="6"/>
  <c r="K256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L238" i="6"/>
  <c r="K238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L221" i="6"/>
  <c r="K221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L200" i="6"/>
  <c r="K200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L177" i="6"/>
  <c r="K177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L155" i="6"/>
  <c r="K155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L134" i="6"/>
  <c r="K134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L71" i="6"/>
  <c r="K71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H28" i="6"/>
  <c r="L27" i="6"/>
  <c r="H27" i="6"/>
  <c r="L26" i="6"/>
  <c r="H26" i="6"/>
  <c r="L25" i="6"/>
  <c r="H25" i="6"/>
  <c r="L24" i="6"/>
  <c r="H24" i="6"/>
  <c r="L23" i="6"/>
  <c r="H23" i="6"/>
  <c r="L22" i="6"/>
  <c r="H22" i="6"/>
  <c r="L21" i="6"/>
  <c r="H21" i="6"/>
  <c r="L20" i="6"/>
  <c r="H20" i="6"/>
  <c r="L19" i="6"/>
  <c r="H19" i="6"/>
  <c r="L18" i="6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L9" i="6"/>
  <c r="H9" i="6"/>
  <c r="L8" i="6"/>
  <c r="H8" i="6"/>
  <c r="H7" i="6"/>
  <c r="A3" i="6"/>
  <c r="K2" i="6"/>
  <c r="K28" i="6" s="1"/>
  <c r="D5" i="8"/>
  <c r="F5" i="8"/>
  <c r="D4" i="8"/>
  <c r="D21" i="7"/>
  <c r="F21" i="7"/>
  <c r="F23" i="7"/>
  <c r="F13" i="2"/>
  <c r="F11" i="2"/>
  <c r="F9" i="2"/>
  <c r="F7" i="2"/>
  <c r="E24" i="5"/>
  <c r="F28" i="5"/>
  <c r="E12" i="5"/>
  <c r="F16" i="5"/>
  <c r="J25" i="2"/>
  <c r="J26" i="2"/>
  <c r="J27" i="2"/>
  <c r="M27" i="2"/>
  <c r="O27" i="2"/>
  <c r="P27" i="2"/>
  <c r="J28" i="2"/>
  <c r="M28" i="2"/>
  <c r="O28" i="2"/>
  <c r="P28" i="2"/>
  <c r="J29" i="2"/>
  <c r="J30" i="2"/>
  <c r="M30" i="2"/>
  <c r="Q32" i="2"/>
  <c r="N32" i="2"/>
  <c r="I32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32" i="2"/>
  <c r="R9" i="2"/>
  <c r="R8" i="2"/>
  <c r="R7" i="2"/>
  <c r="G32" i="2"/>
  <c r="O30" i="2"/>
  <c r="L32" i="2"/>
  <c r="C67" i="2"/>
  <c r="C51" i="2"/>
  <c r="H11" i="2"/>
  <c r="J11" i="2"/>
  <c r="C35" i="2"/>
  <c r="H9" i="2"/>
  <c r="J9" i="2"/>
  <c r="C18" i="2"/>
  <c r="H7" i="2"/>
  <c r="J23" i="2"/>
  <c r="P23" i="2"/>
  <c r="M23" i="2"/>
  <c r="O23" i="2"/>
  <c r="J21" i="2"/>
  <c r="J10" i="2"/>
  <c r="J19" i="2"/>
  <c r="J17" i="2"/>
  <c r="M17" i="2"/>
  <c r="O17" i="2"/>
  <c r="P17" i="2"/>
  <c r="J20" i="2"/>
  <c r="J18" i="2"/>
  <c r="M18" i="2"/>
  <c r="O18" i="2"/>
  <c r="P18" i="2"/>
  <c r="J22" i="2"/>
  <c r="J15" i="2"/>
  <c r="J24" i="2"/>
  <c r="J16" i="2"/>
  <c r="M16" i="2"/>
  <c r="O16" i="2"/>
  <c r="P16" i="2"/>
  <c r="J14" i="2"/>
  <c r="M14" i="2"/>
  <c r="O14" i="2"/>
  <c r="J12" i="2"/>
  <c r="M12" i="2"/>
  <c r="O12" i="2"/>
  <c r="P12" i="2"/>
  <c r="J8" i="2"/>
  <c r="M19" i="2"/>
  <c r="O19" i="2"/>
  <c r="P19" i="2"/>
  <c r="M29" i="2"/>
  <c r="O29" i="2"/>
  <c r="M8" i="2"/>
  <c r="O8" i="2"/>
  <c r="P8" i="2"/>
  <c r="C8" i="9"/>
  <c r="AZ8" i="9" s="1"/>
  <c r="AZ207" i="9" s="1"/>
  <c r="AR8" i="9"/>
  <c r="AR207" i="9"/>
  <c r="AR8" i="10" s="1"/>
  <c r="AR207" i="10" s="1"/>
  <c r="K8" i="9"/>
  <c r="K207" i="9" s="1"/>
  <c r="K8" i="10"/>
  <c r="K207" i="10" s="1"/>
  <c r="K8" i="11" s="1"/>
  <c r="K207" i="11"/>
  <c r="K8" i="12" s="1"/>
  <c r="K207" i="12" s="1"/>
  <c r="K8" i="13" s="1"/>
  <c r="K207" i="13" s="1"/>
  <c r="K8" i="14" s="1"/>
  <c r="K207" i="14" s="1"/>
  <c r="K8" i="15" s="1"/>
  <c r="K207" i="15" s="1"/>
  <c r="K8" i="16" s="1"/>
  <c r="K207" i="16" s="1"/>
  <c r="K8" i="17" s="1"/>
  <c r="K207" i="17" s="1"/>
  <c r="K8" i="18" s="1"/>
  <c r="K207" i="18" s="1"/>
  <c r="K8" i="19" s="1"/>
  <c r="K207" i="19" s="1"/>
  <c r="AF8" i="9"/>
  <c r="AF207" i="9" s="1"/>
  <c r="AF8" i="10" s="1"/>
  <c r="AF207" i="10" s="1"/>
  <c r="AF8" i="11" s="1"/>
  <c r="AF207" i="11" s="1"/>
  <c r="AF8" i="12" s="1"/>
  <c r="AF207" i="12" s="1"/>
  <c r="AF8" i="13" s="1"/>
  <c r="AF207" i="13" s="1"/>
  <c r="AF8" i="14" s="1"/>
  <c r="AF207" i="14" s="1"/>
  <c r="AF8" i="15" s="1"/>
  <c r="AF207" i="15" s="1"/>
  <c r="AF8" i="16" s="1"/>
  <c r="AF207" i="16" s="1"/>
  <c r="AF8" i="17" s="1"/>
  <c r="AF207" i="17" s="1"/>
  <c r="AF8" i="18" s="1"/>
  <c r="AF207" i="18" s="1"/>
  <c r="AF8" i="19" s="1"/>
  <c r="AF207" i="19" s="1"/>
  <c r="AZ107" i="10"/>
  <c r="AZ109" i="10"/>
  <c r="AZ103" i="10"/>
  <c r="AZ101" i="10"/>
  <c r="AZ96" i="10"/>
  <c r="AZ100" i="10"/>
  <c r="AZ95" i="10"/>
  <c r="AZ89" i="10"/>
  <c r="AZ88" i="10"/>
  <c r="AZ85" i="10"/>
  <c r="AZ82" i="10"/>
  <c r="AZ79" i="10"/>
  <c r="AZ21" i="10"/>
  <c r="AZ49" i="10"/>
  <c r="AZ56" i="10"/>
  <c r="AZ78" i="10"/>
  <c r="AZ69" i="10"/>
  <c r="AZ68" i="10"/>
  <c r="AZ74" i="10"/>
  <c r="AZ72" i="10"/>
  <c r="AZ65" i="9"/>
  <c r="AZ60" i="9"/>
  <c r="AZ68" i="9"/>
  <c r="AZ66" i="9"/>
  <c r="AZ64" i="9"/>
  <c r="AZ62" i="9"/>
  <c r="AZ57" i="9"/>
  <c r="AZ55" i="9"/>
  <c r="AZ53" i="9"/>
  <c r="AZ51" i="9"/>
  <c r="AZ61" i="9"/>
  <c r="AZ59" i="9"/>
  <c r="AZ58" i="9"/>
  <c r="AZ52" i="9"/>
  <c r="AZ48" i="9"/>
  <c r="AZ34" i="9"/>
  <c r="AZ30" i="9"/>
  <c r="AZ59" i="10"/>
  <c r="AZ54" i="10"/>
  <c r="AZ51" i="10"/>
  <c r="AZ46" i="10"/>
  <c r="AZ40" i="10"/>
  <c r="AZ38" i="10"/>
  <c r="AZ65" i="10"/>
  <c r="AZ67" i="10"/>
  <c r="AZ43" i="10"/>
  <c r="AZ35" i="10"/>
  <c r="AZ34" i="10"/>
  <c r="AZ30" i="10"/>
  <c r="AZ18" i="10"/>
  <c r="AZ20" i="10"/>
  <c r="AZ12" i="10"/>
  <c r="AZ10" i="10"/>
  <c r="AZ40" i="9"/>
  <c r="AZ36" i="9"/>
  <c r="AZ32" i="9"/>
  <c r="AZ47" i="9"/>
  <c r="AZ43" i="9"/>
  <c r="AZ39" i="9"/>
  <c r="AZ35" i="9"/>
  <c r="AZ29" i="9"/>
  <c r="AZ28" i="9"/>
  <c r="AZ25" i="9"/>
  <c r="AZ23" i="9"/>
  <c r="AZ21" i="9"/>
  <c r="AZ18" i="9"/>
  <c r="AZ11" i="9"/>
  <c r="AZ27" i="9"/>
  <c r="AZ78" i="9"/>
  <c r="AZ30" i="11"/>
  <c r="AZ31" i="11"/>
  <c r="AZ24" i="11"/>
  <c r="AZ21" i="11"/>
  <c r="AZ19" i="11"/>
  <c r="AZ106" i="10"/>
  <c r="AZ26" i="10"/>
  <c r="AZ24" i="10"/>
  <c r="AZ47" i="10"/>
  <c r="AZ102" i="10"/>
  <c r="AZ37" i="10"/>
  <c r="AZ60" i="10"/>
  <c r="AZ99" i="10"/>
  <c r="AZ113" i="10"/>
  <c r="AZ25" i="10"/>
  <c r="AZ29" i="10"/>
  <c r="AZ36" i="10"/>
  <c r="AZ42" i="10"/>
  <c r="AZ44" i="10"/>
  <c r="AZ64" i="10"/>
  <c r="AZ111" i="10"/>
  <c r="AZ17" i="10"/>
  <c r="AZ55" i="10"/>
  <c r="AZ39" i="10"/>
  <c r="AZ45" i="10"/>
  <c r="AZ63" i="10"/>
  <c r="AZ71" i="10"/>
  <c r="AZ48" i="10"/>
  <c r="AZ91" i="10"/>
  <c r="AZ32" i="10"/>
  <c r="AZ41" i="10"/>
  <c r="AZ84" i="10"/>
  <c r="AZ153" i="10"/>
  <c r="AZ120" i="10"/>
  <c r="AZ69" i="9"/>
  <c r="AZ67" i="9"/>
  <c r="AZ112" i="10"/>
  <c r="AZ110" i="10"/>
  <c r="AZ10" i="9"/>
  <c r="AZ16" i="11"/>
  <c r="AZ14" i="9"/>
  <c r="AZ11" i="10"/>
  <c r="AD8" i="9"/>
  <c r="AD207" i="9" s="1"/>
  <c r="AD8" i="10" s="1"/>
  <c r="AD207" i="10"/>
  <c r="AD8" i="11"/>
  <c r="AD207" i="11" s="1"/>
  <c r="AD8" i="12" s="1"/>
  <c r="AD207" i="12" s="1"/>
  <c r="AD8" i="13" s="1"/>
  <c r="AD207" i="13" s="1"/>
  <c r="AD8" i="14" s="1"/>
  <c r="AD207" i="14" s="1"/>
  <c r="AD8" i="15" s="1"/>
  <c r="AD207" i="15" s="1"/>
  <c r="AD8" i="16" s="1"/>
  <c r="AD207" i="16" s="1"/>
  <c r="AD8" i="17" s="1"/>
  <c r="AD207" i="17" s="1"/>
  <c r="AD8" i="18" s="1"/>
  <c r="AD207" i="18" s="1"/>
  <c r="AD8" i="19" s="1"/>
  <c r="AD207" i="19" s="1"/>
  <c r="AZ17" i="9"/>
  <c r="AZ14" i="10"/>
  <c r="AZ11" i="11"/>
  <c r="AZ13" i="9"/>
  <c r="AZ13" i="11"/>
  <c r="Q8" i="9"/>
  <c r="Q207" i="9"/>
  <c r="Q8" i="10"/>
  <c r="Q207" i="10" s="1"/>
  <c r="Q8" i="11"/>
  <c r="Q207" i="11" s="1"/>
  <c r="Q8" i="12" s="1"/>
  <c r="Q207" i="12"/>
  <c r="Q8" i="13"/>
  <c r="Q207" i="13" s="1"/>
  <c r="Q8" i="14" s="1"/>
  <c r="Q207" i="14" s="1"/>
  <c r="Q8" i="15" s="1"/>
  <c r="Q207" i="15" s="1"/>
  <c r="Q8" i="16" s="1"/>
  <c r="Q207" i="16" s="1"/>
  <c r="Q8" i="17"/>
  <c r="Q207" i="17" s="1"/>
  <c r="Q8" i="18" s="1"/>
  <c r="Q207" i="18" s="1"/>
  <c r="Q8" i="19" s="1"/>
  <c r="Q207" i="19" s="1"/>
  <c r="AZ15" i="11"/>
  <c r="AZ15" i="10"/>
  <c r="M21" i="2"/>
  <c r="O21" i="2"/>
  <c r="P21" i="2"/>
  <c r="J7" i="2"/>
  <c r="M10" i="2"/>
  <c r="O10" i="2"/>
  <c r="P10" i="2"/>
  <c r="M26" i="2"/>
  <c r="O26" i="2"/>
  <c r="AZ31" i="9"/>
  <c r="P30" i="2"/>
  <c r="M25" i="2"/>
  <c r="O25" i="2"/>
  <c r="F4" i="8"/>
  <c r="D8" i="8"/>
  <c r="G5" i="8"/>
  <c r="H5" i="8"/>
  <c r="AZ45" i="9"/>
  <c r="AZ19" i="10"/>
  <c r="AZ27" i="10"/>
  <c r="AZ26" i="9"/>
  <c r="AZ53" i="10"/>
  <c r="AZ73" i="10"/>
  <c r="O8" i="9"/>
  <c r="O207" i="9" s="1"/>
  <c r="O8" i="10"/>
  <c r="O207" i="10"/>
  <c r="O8" i="11"/>
  <c r="O207" i="11" s="1"/>
  <c r="O8" i="12" s="1"/>
  <c r="O207" i="12" s="1"/>
  <c r="O8" i="13" s="1"/>
  <c r="O207" i="13" s="1"/>
  <c r="O8" i="14" s="1"/>
  <c r="O207" i="14" s="1"/>
  <c r="O8" i="15"/>
  <c r="O207" i="15" s="1"/>
  <c r="O8" i="16" s="1"/>
  <c r="O207" i="16" s="1"/>
  <c r="O8" i="17" s="1"/>
  <c r="O207" i="17" s="1"/>
  <c r="O8" i="18" s="1"/>
  <c r="O207" i="18" s="1"/>
  <c r="O8" i="19" s="1"/>
  <c r="O207" i="19" s="1"/>
  <c r="N8" i="9"/>
  <c r="N207" i="9" s="1"/>
  <c r="N8" i="10" s="1"/>
  <c r="N207" i="10" s="1"/>
  <c r="AZ42" i="9"/>
  <c r="AZ23" i="10"/>
  <c r="AZ28" i="10"/>
  <c r="AZ70" i="10"/>
  <c r="AZ17" i="11"/>
  <c r="AZ58" i="10"/>
  <c r="AH8" i="9"/>
  <c r="AZ24" i="9"/>
  <c r="AZ22" i="9"/>
  <c r="AZ50" i="9"/>
  <c r="AZ44" i="9"/>
  <c r="AZ13" i="10"/>
  <c r="AZ22" i="10"/>
  <c r="AZ50" i="10"/>
  <c r="AZ57" i="10"/>
  <c r="AZ66" i="10"/>
  <c r="AZ28" i="11"/>
  <c r="AZ20" i="9"/>
  <c r="AZ12" i="9"/>
  <c r="AZ38" i="9"/>
  <c r="AZ62" i="10"/>
  <c r="AZ80" i="10"/>
  <c r="AZ20" i="11"/>
  <c r="AZ14" i="11"/>
  <c r="Z8" i="9"/>
  <c r="Z207" i="9"/>
  <c r="Z8" i="10"/>
  <c r="Z207" i="10" s="1"/>
  <c r="Z8" i="11" s="1"/>
  <c r="Z207" i="11" s="1"/>
  <c r="Z8" i="12" s="1"/>
  <c r="Z207" i="12" s="1"/>
  <c r="Z8" i="13" s="1"/>
  <c r="Z207" i="13" s="1"/>
  <c r="Z8" i="14" s="1"/>
  <c r="Z207" i="14" s="1"/>
  <c r="Z8" i="15" s="1"/>
  <c r="Z207" i="15" s="1"/>
  <c r="Z8" i="16" s="1"/>
  <c r="Z207" i="16" s="1"/>
  <c r="Z8" i="17" s="1"/>
  <c r="Z207" i="17" s="1"/>
  <c r="Z8" i="18" s="1"/>
  <c r="Z207" i="18" s="1"/>
  <c r="Z8" i="19" s="1"/>
  <c r="Z207" i="19" s="1"/>
  <c r="F8" i="8"/>
  <c r="G4" i="8"/>
  <c r="M8" i="9"/>
  <c r="M207" i="9" s="1"/>
  <c r="M8" i="10"/>
  <c r="M207" i="10" s="1"/>
  <c r="M229" i="10" s="1"/>
  <c r="AZ22" i="11"/>
  <c r="M7" i="2"/>
  <c r="AE8" i="9"/>
  <c r="AE207" i="9" s="1"/>
  <c r="AE8" i="10" s="1"/>
  <c r="AE207" i="10" s="1"/>
  <c r="AE8" i="11" s="1"/>
  <c r="AE207" i="11" s="1"/>
  <c r="AE8" i="12" s="1"/>
  <c r="AE207" i="12"/>
  <c r="AE8" i="13"/>
  <c r="AE207" i="13"/>
  <c r="AE8" i="14" s="1"/>
  <c r="AE207" i="14" s="1"/>
  <c r="AE8" i="15" s="1"/>
  <c r="AE207" i="15" s="1"/>
  <c r="AE8" i="16" s="1"/>
  <c r="AE207" i="16" s="1"/>
  <c r="AE8" i="17" s="1"/>
  <c r="AE207" i="17" s="1"/>
  <c r="AE8" i="18" s="1"/>
  <c r="AE207" i="18" s="1"/>
  <c r="AE8" i="19" s="1"/>
  <c r="AE207" i="19" s="1"/>
  <c r="Y8" i="9"/>
  <c r="Y207" i="9"/>
  <c r="Y8" i="10"/>
  <c r="Y207" i="10" s="1"/>
  <c r="Y8" i="11"/>
  <c r="Y207" i="11"/>
  <c r="Y8" i="12" s="1"/>
  <c r="Y207" i="12" s="1"/>
  <c r="Y8" i="13" s="1"/>
  <c r="Y207" i="13" s="1"/>
  <c r="Y8" i="14" s="1"/>
  <c r="Y207" i="14" s="1"/>
  <c r="Y8" i="15" s="1"/>
  <c r="Y207" i="15" s="1"/>
  <c r="Y8" i="16" s="1"/>
  <c r="Y207" i="16" s="1"/>
  <c r="Y8" i="17" s="1"/>
  <c r="Y207" i="17" s="1"/>
  <c r="Y8" i="18" s="1"/>
  <c r="Y207" i="18" s="1"/>
  <c r="Y8" i="19" s="1"/>
  <c r="Y207" i="19" s="1"/>
  <c r="O7" i="2"/>
  <c r="F31" i="3"/>
  <c r="F11" i="3"/>
  <c r="F15" i="3"/>
  <c r="H19" i="3" s="1"/>
  <c r="H21" i="3" s="1"/>
  <c r="H37" i="3" s="1"/>
  <c r="H41" i="3" s="1"/>
  <c r="G8" i="4" s="1"/>
  <c r="G10" i="4" s="1"/>
  <c r="G14" i="4" s="1"/>
  <c r="E33" i="5" s="1"/>
  <c r="F35" i="5" s="1"/>
  <c r="F37" i="5" s="1"/>
  <c r="L8" i="9"/>
  <c r="L207" i="9" s="1"/>
  <c r="L8" i="10" s="1"/>
  <c r="L207" i="10" s="1"/>
  <c r="L8" i="11" s="1"/>
  <c r="L207" i="11" s="1"/>
  <c r="L8" i="12" s="1"/>
  <c r="L207" i="12" s="1"/>
  <c r="L8" i="13"/>
  <c r="L207" i="13"/>
  <c r="L8" i="14" s="1"/>
  <c r="L207" i="14" s="1"/>
  <c r="L8" i="15" s="1"/>
  <c r="L207" i="15" s="1"/>
  <c r="L8" i="16" s="1"/>
  <c r="L207" i="16" s="1"/>
  <c r="L8" i="17" s="1"/>
  <c r="L207" i="17" s="1"/>
  <c r="L8" i="18" s="1"/>
  <c r="L207" i="18" s="1"/>
  <c r="L8" i="19" s="1"/>
  <c r="L207" i="19" s="1"/>
  <c r="F26" i="3"/>
  <c r="F27" i="3"/>
  <c r="AO8" i="10"/>
  <c r="AO207" i="10" s="1"/>
  <c r="AO8" i="11" s="1"/>
  <c r="AO207" i="11" s="1"/>
  <c r="AO8" i="12" s="1"/>
  <c r="AO207" i="12" s="1"/>
  <c r="F28" i="3"/>
  <c r="S8" i="18"/>
  <c r="S207" i="18" s="1"/>
  <c r="S8" i="19" s="1"/>
  <c r="S207" i="19"/>
  <c r="T207" i="12"/>
  <c r="T8" i="13" s="1"/>
  <c r="T207" i="13" s="1"/>
  <c r="T8" i="14" s="1"/>
  <c r="T207" i="14" s="1"/>
  <c r="T8" i="15" s="1"/>
  <c r="T207" i="15" s="1"/>
  <c r="T8" i="16" s="1"/>
  <c r="T207" i="16"/>
  <c r="T8" i="17" s="1"/>
  <c r="T207" i="17" s="1"/>
  <c r="T8" i="18" s="1"/>
  <c r="T207" i="18" s="1"/>
  <c r="T8" i="19" s="1"/>
  <c r="T207" i="19" s="1"/>
  <c r="AC207" i="11"/>
  <c r="AC207" i="12"/>
  <c r="AC207" i="13"/>
  <c r="AC207" i="14"/>
  <c r="AC207" i="15"/>
  <c r="AC207" i="16"/>
  <c r="AC207" i="17"/>
  <c r="AC207" i="18"/>
  <c r="AC207" i="19"/>
  <c r="H4" i="8"/>
  <c r="H8" i="8"/>
  <c r="G8" i="8"/>
  <c r="M24" i="2"/>
  <c r="O24" i="2"/>
  <c r="P24" i="2"/>
  <c r="C207" i="9"/>
  <c r="C8" i="10" s="1"/>
  <c r="M15" i="2"/>
  <c r="O15" i="2"/>
  <c r="P15" i="2"/>
  <c r="M9" i="2"/>
  <c r="M11" i="2"/>
  <c r="O11" i="2"/>
  <c r="P11" i="2"/>
  <c r="P25" i="2"/>
  <c r="M20" i="2"/>
  <c r="O20" i="2"/>
  <c r="P20" i="2"/>
  <c r="P7" i="2"/>
  <c r="H13" i="2"/>
  <c r="C72" i="2"/>
  <c r="P29" i="2"/>
  <c r="P26" i="2"/>
  <c r="M22" i="2"/>
  <c r="O22" i="2"/>
  <c r="P22" i="2"/>
  <c r="P14" i="2"/>
  <c r="J13" i="2"/>
  <c r="H32" i="2"/>
  <c r="O9" i="2"/>
  <c r="P9" i="2"/>
  <c r="M13" i="2"/>
  <c r="J32" i="2"/>
  <c r="O13" i="2"/>
  <c r="M32" i="2"/>
  <c r="P13" i="2"/>
  <c r="P32" i="2"/>
  <c r="O32" i="2"/>
  <c r="AW8" i="10"/>
  <c r="AW207" i="10"/>
  <c r="AV8" i="10"/>
  <c r="AV207" i="10" s="1"/>
  <c r="AQ8" i="10"/>
  <c r="AQ207" i="10" s="1"/>
  <c r="AV8" i="11" s="1"/>
  <c r="AV207" i="11" s="1"/>
  <c r="H5" i="3"/>
  <c r="F32" i="3"/>
  <c r="AY8" i="9"/>
  <c r="AY207" i="9"/>
  <c r="AY8" i="10"/>
  <c r="AY207" i="10"/>
  <c r="AY8" i="11" s="1"/>
  <c r="AY207" i="11" s="1"/>
  <c r="AY8" i="12" s="1"/>
  <c r="AY207" i="12" s="1"/>
  <c r="AY8" i="13" s="1"/>
  <c r="AY207" i="13" s="1"/>
  <c r="AY8" i="14" s="1"/>
  <c r="AY207" i="14" s="1"/>
  <c r="AY8" i="15" s="1"/>
  <c r="AY207" i="15" s="1"/>
  <c r="AY8" i="16" s="1"/>
  <c r="AY207" i="16" s="1"/>
  <c r="AY8" i="17" s="1"/>
  <c r="AY207" i="17" s="1"/>
  <c r="AY8" i="18" s="1"/>
  <c r="AY207" i="18" s="1"/>
  <c r="AY8" i="19" s="1"/>
  <c r="AY207" i="19" s="1"/>
  <c r="M231" i="10"/>
  <c r="M8" i="11"/>
  <c r="M207" i="11" s="1"/>
  <c r="M8" i="12" s="1"/>
  <c r="M207" i="12" s="1"/>
  <c r="M8" i="13" s="1"/>
  <c r="M207" i="13" s="1"/>
  <c r="M8" i="14" s="1"/>
  <c r="M207" i="14"/>
  <c r="M8" i="15"/>
  <c r="M207" i="15" s="1"/>
  <c r="M8" i="16" s="1"/>
  <c r="M207" i="16" s="1"/>
  <c r="M8" i="17" s="1"/>
  <c r="M207" i="17" s="1"/>
  <c r="M8" i="18" s="1"/>
  <c r="M207" i="18" s="1"/>
  <c r="M8" i="19" s="1"/>
  <c r="M207" i="19" s="1"/>
  <c r="AH207" i="9"/>
  <c r="AH8" i="10" s="1"/>
  <c r="AH207" i="10" s="1"/>
  <c r="AH8" i="11" s="1"/>
  <c r="AH207" i="11" s="1"/>
  <c r="AH8" i="12" s="1"/>
  <c r="AH207" i="12" s="1"/>
  <c r="AH8" i="13"/>
  <c r="AH207" i="13"/>
  <c r="AH8" i="14"/>
  <c r="AH207" i="14" s="1"/>
  <c r="AH8" i="15" s="1"/>
  <c r="AH207" i="15" s="1"/>
  <c r="AH8" i="16" s="1"/>
  <c r="AH207" i="16" s="1"/>
  <c r="AH8" i="17" s="1"/>
  <c r="AH207" i="17"/>
  <c r="AH8" i="18" s="1"/>
  <c r="AH207" i="18" s="1"/>
  <c r="AH8" i="19" s="1"/>
  <c r="AH207" i="19" s="1"/>
  <c r="C207" i="10"/>
  <c r="C8" i="11"/>
  <c r="C207" i="11" s="1"/>
  <c r="C8" i="12" s="1"/>
  <c r="F17" i="3"/>
  <c r="AT8" i="11"/>
  <c r="AT207" i="11"/>
  <c r="AP8" i="10"/>
  <c r="AP207" i="10" s="1"/>
  <c r="AP8" i="11" s="1"/>
  <c r="AP207" i="11" s="1"/>
  <c r="AP8" i="12" s="1"/>
  <c r="AP207" i="12" s="1"/>
  <c r="AU8" i="13" s="1"/>
  <c r="AU207" i="13" s="1"/>
  <c r="AU8" i="10"/>
  <c r="AU207" i="10"/>
  <c r="AN8" i="9"/>
  <c r="AN207" i="9" s="1"/>
  <c r="AN8" i="10"/>
  <c r="AN207" i="10" s="1"/>
  <c r="AN8" i="11" s="1"/>
  <c r="AN207" i="11" s="1"/>
  <c r="AN8" i="12" s="1"/>
  <c r="AN207" i="12" s="1"/>
  <c r="AN8" i="13" s="1"/>
  <c r="AN207" i="13" s="1"/>
  <c r="AN8" i="14" s="1"/>
  <c r="AN207" i="14" s="1"/>
  <c r="AN8" i="15" s="1"/>
  <c r="AN207" i="15" s="1"/>
  <c r="AN8" i="16" s="1"/>
  <c r="AN207" i="16" s="1"/>
  <c r="AN8" i="17" s="1"/>
  <c r="AN207" i="17" s="1"/>
  <c r="AN8" i="18" s="1"/>
  <c r="AN207" i="18" s="1"/>
  <c r="AN8" i="19" s="1"/>
  <c r="AN207" i="19" s="1"/>
  <c r="AX8" i="10"/>
  <c r="AX207" i="10"/>
  <c r="AS8" i="10"/>
  <c r="AS207" i="10" s="1"/>
  <c r="F30" i="3"/>
  <c r="H35" i="3"/>
  <c r="AQ8" i="11"/>
  <c r="AQ207" i="11" s="1"/>
  <c r="AQ8" i="12" s="1"/>
  <c r="AQ207" i="12" s="1"/>
  <c r="AV8" i="13" s="1"/>
  <c r="AV207" i="13" s="1"/>
  <c r="AZ8" i="10"/>
  <c r="AZ207" i="10" s="1"/>
  <c r="AR8" i="11"/>
  <c r="AR207" i="11"/>
  <c r="AW8" i="12" s="1"/>
  <c r="AW207" i="12" s="1"/>
  <c r="AW8" i="11"/>
  <c r="AW207" i="11" s="1"/>
  <c r="AV8" i="12"/>
  <c r="AV207" i="12"/>
  <c r="AZ8" i="11"/>
  <c r="AZ207" i="11"/>
  <c r="AQ8" i="13"/>
  <c r="AQ207" i="13" s="1"/>
  <c r="K26" i="6" l="1"/>
  <c r="K10" i="6"/>
  <c r="AZ8" i="12"/>
  <c r="AZ207" i="12" s="1"/>
  <c r="C207" i="12"/>
  <c r="C8" i="13" s="1"/>
  <c r="N229" i="10"/>
  <c r="N8" i="11"/>
  <c r="N207" i="11" s="1"/>
  <c r="N8" i="12" s="1"/>
  <c r="N207" i="12" s="1"/>
  <c r="N8" i="13" s="1"/>
  <c r="N207" i="13" s="1"/>
  <c r="N8" i="14" s="1"/>
  <c r="N207" i="14" s="1"/>
  <c r="N8" i="15" s="1"/>
  <c r="N207" i="15" s="1"/>
  <c r="N8" i="16" s="1"/>
  <c r="N207" i="16" s="1"/>
  <c r="N8" i="17" s="1"/>
  <c r="N207" i="17" s="1"/>
  <c r="N8" i="18" s="1"/>
  <c r="N207" i="18" s="1"/>
  <c r="N8" i="19" s="1"/>
  <c r="N207" i="19" s="1"/>
  <c r="N231" i="10"/>
  <c r="N236" i="10" s="1"/>
  <c r="AX8" i="11"/>
  <c r="AX207" i="11" s="1"/>
  <c r="AS8" i="11"/>
  <c r="AS207" i="11" s="1"/>
  <c r="AP8" i="13"/>
  <c r="AP207" i="13" s="1"/>
  <c r="AT8" i="12"/>
  <c r="AT207" i="12" s="1"/>
  <c r="AT8" i="13"/>
  <c r="AT207" i="13" s="1"/>
  <c r="AO8" i="13"/>
  <c r="AO207" i="13" s="1"/>
  <c r="AV8" i="14"/>
  <c r="AV207" i="14" s="1"/>
  <c r="AQ8" i="14"/>
  <c r="AQ207" i="14" s="1"/>
  <c r="AR8" i="12"/>
  <c r="AR207" i="12" s="1"/>
  <c r="AU8" i="11"/>
  <c r="AU207" i="11" s="1"/>
  <c r="AU8" i="12"/>
  <c r="AU207" i="12" s="1"/>
  <c r="K15" i="6"/>
  <c r="K9" i="6"/>
  <c r="K13" i="6"/>
  <c r="K20" i="6"/>
  <c r="K22" i="6"/>
  <c r="K27" i="6"/>
  <c r="K8" i="6"/>
  <c r="K23" i="6"/>
  <c r="K16" i="6"/>
  <c r="K19" i="6"/>
  <c r="K21" i="6"/>
  <c r="K18" i="6"/>
  <c r="K11" i="6"/>
  <c r="K17" i="6"/>
  <c r="K25" i="6"/>
  <c r="K12" i="6"/>
  <c r="K24" i="6"/>
  <c r="K14" i="6"/>
  <c r="AS8" i="12" l="1"/>
  <c r="AS207" i="12" s="1"/>
  <c r="AX8" i="12"/>
  <c r="AX207" i="12" s="1"/>
  <c r="AW8" i="13"/>
  <c r="AW207" i="13" s="1"/>
  <c r="AR8" i="13"/>
  <c r="AR207" i="13" s="1"/>
  <c r="AU8" i="14"/>
  <c r="AU207" i="14" s="1"/>
  <c r="AP8" i="14"/>
  <c r="AP207" i="14" s="1"/>
  <c r="AT8" i="14"/>
  <c r="AT207" i="14" s="1"/>
  <c r="AO8" i="14"/>
  <c r="AO207" i="14" s="1"/>
  <c r="C207" i="13"/>
  <c r="C8" i="14" s="1"/>
  <c r="AZ8" i="13"/>
  <c r="AZ207" i="13" s="1"/>
  <c r="AQ8" i="15"/>
  <c r="AQ207" i="15" s="1"/>
  <c r="AV8" i="15"/>
  <c r="AV207" i="15" s="1"/>
  <c r="AP8" i="15" l="1"/>
  <c r="AP207" i="15" s="1"/>
  <c r="AU8" i="15"/>
  <c r="AU207" i="15" s="1"/>
  <c r="AO8" i="15"/>
  <c r="AO207" i="15" s="1"/>
  <c r="AT8" i="15"/>
  <c r="AT207" i="15" s="1"/>
  <c r="AW8" i="14"/>
  <c r="AW207" i="14" s="1"/>
  <c r="AR8" i="14"/>
  <c r="AR207" i="14" s="1"/>
  <c r="AV8" i="16"/>
  <c r="AV207" i="16" s="1"/>
  <c r="AQ8" i="16"/>
  <c r="AQ207" i="16" s="1"/>
  <c r="C207" i="14"/>
  <c r="C8" i="15" s="1"/>
  <c r="AZ8" i="14"/>
  <c r="AZ207" i="14" s="1"/>
  <c r="AX8" i="13"/>
  <c r="AX207" i="13" s="1"/>
  <c r="AS8" i="13"/>
  <c r="AS207" i="13" s="1"/>
  <c r="AO8" i="16" l="1"/>
  <c r="AO207" i="16" s="1"/>
  <c r="AT8" i="16"/>
  <c r="AT207" i="16" s="1"/>
  <c r="AS8" i="14"/>
  <c r="AS207" i="14" s="1"/>
  <c r="AX8" i="14"/>
  <c r="AX207" i="14" s="1"/>
  <c r="AQ8" i="17"/>
  <c r="AQ207" i="17" s="1"/>
  <c r="AV8" i="17"/>
  <c r="AV207" i="17" s="1"/>
  <c r="AR8" i="15"/>
  <c r="AR207" i="15" s="1"/>
  <c r="AW8" i="15"/>
  <c r="AW207" i="15" s="1"/>
  <c r="AZ8" i="15"/>
  <c r="AZ207" i="15" s="1"/>
  <c r="C207" i="15"/>
  <c r="C8" i="16" s="1"/>
  <c r="AU8" i="16"/>
  <c r="AU207" i="16" s="1"/>
  <c r="AP8" i="16"/>
  <c r="AP207" i="16" s="1"/>
  <c r="AS8" i="15" l="1"/>
  <c r="AS207" i="15" s="1"/>
  <c r="AX8" i="15"/>
  <c r="AX207" i="15" s="1"/>
  <c r="AW8" i="16"/>
  <c r="AW207" i="16" s="1"/>
  <c r="AR8" i="16"/>
  <c r="AR207" i="16" s="1"/>
  <c r="AU8" i="17"/>
  <c r="AU207" i="17" s="1"/>
  <c r="AP8" i="17"/>
  <c r="AP207" i="17" s="1"/>
  <c r="AQ8" i="18"/>
  <c r="AQ207" i="18" s="1"/>
  <c r="AV8" i="18"/>
  <c r="AV207" i="18" s="1"/>
  <c r="C207" i="16"/>
  <c r="C8" i="17" s="1"/>
  <c r="AZ8" i="16"/>
  <c r="AZ207" i="16" s="1"/>
  <c r="AT8" i="17"/>
  <c r="AT207" i="17" s="1"/>
  <c r="AO8" i="17"/>
  <c r="AO207" i="17" s="1"/>
  <c r="AQ8" i="19" l="1"/>
  <c r="AQ207" i="19" s="1"/>
  <c r="AV8" i="19"/>
  <c r="AV207" i="19" s="1"/>
  <c r="AO8" i="18"/>
  <c r="AO207" i="18" s="1"/>
  <c r="AT8" i="18"/>
  <c r="AT207" i="18" s="1"/>
  <c r="AP8" i="18"/>
  <c r="AP207" i="18" s="1"/>
  <c r="AU8" i="18"/>
  <c r="AU207" i="18" s="1"/>
  <c r="AR8" i="17"/>
  <c r="AR207" i="17" s="1"/>
  <c r="AW8" i="17"/>
  <c r="AW207" i="17" s="1"/>
  <c r="C207" i="17"/>
  <c r="C8" i="18" s="1"/>
  <c r="AZ8" i="17"/>
  <c r="AZ207" i="17" s="1"/>
  <c r="AS8" i="16"/>
  <c r="AS207" i="16" s="1"/>
  <c r="AX8" i="16"/>
  <c r="AX207" i="16" s="1"/>
  <c r="AX8" i="17" l="1"/>
  <c r="AX207" i="17" s="1"/>
  <c r="AS8" i="17"/>
  <c r="AS207" i="17" s="1"/>
  <c r="AU8" i="19"/>
  <c r="AU207" i="19" s="1"/>
  <c r="AP8" i="19"/>
  <c r="AP207" i="19" s="1"/>
  <c r="AO8" i="19"/>
  <c r="AO207" i="19" s="1"/>
  <c r="AT8" i="19"/>
  <c r="AT207" i="19" s="1"/>
  <c r="AW8" i="18"/>
  <c r="AW207" i="18" s="1"/>
  <c r="AR8" i="18"/>
  <c r="AR207" i="18" s="1"/>
  <c r="C207" i="18"/>
  <c r="C8" i="19" s="1"/>
  <c r="AZ8" i="18"/>
  <c r="AZ207" i="18" s="1"/>
  <c r="AR8" i="19" l="1"/>
  <c r="AR207" i="19" s="1"/>
  <c r="AW8" i="19"/>
  <c r="AW207" i="19" s="1"/>
  <c r="AS8" i="18"/>
  <c r="AS207" i="18" s="1"/>
  <c r="AX8" i="18"/>
  <c r="AX207" i="18" s="1"/>
  <c r="AZ8" i="19"/>
  <c r="AZ207" i="19" s="1"/>
  <c r="C207" i="19"/>
  <c r="AX8" i="19" l="1"/>
  <c r="AX207" i="19" s="1"/>
  <c r="AS8" i="19"/>
  <c r="AS20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 Jubinville</author>
  </authors>
  <commentList>
    <comment ref="J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Yoan Jubinville:</t>
        </r>
        <r>
          <rPr>
            <sz val="9"/>
            <color indexed="81"/>
            <rFont val="Tahoma"/>
            <family val="2"/>
          </rPr>
          <t xml:space="preserve">
à plugger le nombre de jour</t>
        </r>
      </text>
    </comment>
  </commentList>
</comments>
</file>

<file path=xl/sharedStrings.xml><?xml version="1.0" encoding="utf-8"?>
<sst xmlns="http://schemas.openxmlformats.org/spreadsheetml/2006/main" count="252" uniqueCount="158">
  <si>
    <t>VITRERIE RICHELIEU INC.</t>
  </si>
  <si>
    <t>DATE</t>
  </si>
  <si>
    <t>ENCAISSE</t>
  </si>
  <si>
    <t>DT</t>
  </si>
  <si>
    <t>CT</t>
  </si>
  <si>
    <t>IMMOBILISATION</t>
  </si>
  <si>
    <t>BILAN</t>
  </si>
  <si>
    <t>TRÉSORERIE</t>
  </si>
  <si>
    <t>DEPLACEMENT</t>
  </si>
  <si>
    <t>FORMATION</t>
  </si>
  <si>
    <t>TAXE ET PERMIS</t>
  </si>
  <si>
    <t>LOCATION</t>
  </si>
  <si>
    <t>RÉSULTATS</t>
  </si>
  <si>
    <t>SUIVI DES IMMOBILISATIONS</t>
  </si>
  <si>
    <t>SUIVI</t>
  </si>
  <si>
    <t>OUTILS</t>
  </si>
  <si>
    <t>ACHAT STEPH INITIAL</t>
  </si>
  <si>
    <t>ACHAT P-L ORIGINAL</t>
  </si>
  <si>
    <t>MATERIEL ROULANT</t>
  </si>
  <si>
    <t>EQUIPEMENT DE BUREAU</t>
  </si>
  <si>
    <t>ÉQUIPEMENT INFORMATIQUE</t>
  </si>
  <si>
    <t xml:space="preserve">ACHAT ORIGINAL PL - ORDINATEUR </t>
  </si>
  <si>
    <t xml:space="preserve">ACHAT ORIGINAL PL - BUREAU </t>
  </si>
  <si>
    <t>ACHAT ORIGINAL PL - IMPRIMANTE</t>
  </si>
  <si>
    <t>GRAND TOTAL</t>
  </si>
  <si>
    <t>TABLEAU AMORTISSEMENT 2015</t>
  </si>
  <si>
    <t>DESCRIPTION</t>
  </si>
  <si>
    <t>COÛT</t>
  </si>
  <si>
    <t>TAUX</t>
  </si>
  <si>
    <t>AMORTISSEMENT ACCUMULÉ</t>
  </si>
  <si>
    <t>VALEUR</t>
  </si>
  <si>
    <t xml:space="preserve">PRODUIT </t>
  </si>
  <si>
    <t>GAIN</t>
  </si>
  <si>
    <t>DÉBUT</t>
  </si>
  <si>
    <t>ACQUISITION</t>
  </si>
  <si>
    <t>DISPOSITION</t>
  </si>
  <si>
    <t>FIN</t>
  </si>
  <si>
    <t>CALCUL</t>
  </si>
  <si>
    <t>NETTE</t>
  </si>
  <si>
    <t>CESSION</t>
  </si>
  <si>
    <t>(PERTE)</t>
  </si>
  <si>
    <t>ÉTAT DES RÉSULTATS</t>
  </si>
  <si>
    <t>POUR L'EXERCICE TERMINÉ LE XXXXXXX</t>
  </si>
  <si>
    <t>CHIFFRE D'AFFAIRE</t>
  </si>
  <si>
    <t>COUT DES MARCHANDISES VENDUES</t>
  </si>
  <si>
    <t>STOCK AU DÉBUT</t>
  </si>
  <si>
    <t>ACHATS</t>
  </si>
  <si>
    <t>STOCK DE FIN</t>
  </si>
  <si>
    <t>SOUS-TRAITANCE</t>
  </si>
  <si>
    <t>PETIT OUTILS</t>
  </si>
  <si>
    <t>BÉNÉFICE BRUT</t>
  </si>
  <si>
    <t>CHARGES</t>
  </si>
  <si>
    <t>REPRESENTATION</t>
  </si>
  <si>
    <t>FRAIS DE BUREAU</t>
  </si>
  <si>
    <t>COMISSION</t>
  </si>
  <si>
    <t>AMORTISSEMENT</t>
  </si>
  <si>
    <t>TOTAL DES CHARGES</t>
  </si>
  <si>
    <t>BÉNÉFICE AVANT IMPÔT SUR LE BÉNÉFICE</t>
  </si>
  <si>
    <t>IMPÔTS</t>
  </si>
  <si>
    <t>BÉNÉFICE NET</t>
  </si>
  <si>
    <t>BNR</t>
  </si>
  <si>
    <t>SOLDE AU DÉBUT</t>
  </si>
  <si>
    <t>DIVIDENDE</t>
  </si>
  <si>
    <t>SOLDE À LA FIN</t>
  </si>
  <si>
    <t>AU XXX  2016</t>
  </si>
  <si>
    <t>ACTIF</t>
  </si>
  <si>
    <t>COURT TERME</t>
  </si>
  <si>
    <t>COMPTE CLIENT</t>
  </si>
  <si>
    <t>STOCK</t>
  </si>
  <si>
    <t>PASSIF</t>
  </si>
  <si>
    <t>MARGE DE CRÉDIT</t>
  </si>
  <si>
    <t>COMPTE FOURNISSEUR</t>
  </si>
  <si>
    <t>IMPOT À PAYER</t>
  </si>
  <si>
    <t>AVANCE AUX ACTIONNAIRES</t>
  </si>
  <si>
    <t>CAPITAUX PROPRES</t>
  </si>
  <si>
    <t>CAPITAL-ACTIONS</t>
  </si>
  <si>
    <t>TVQ</t>
  </si>
  <si>
    <t>TPS</t>
  </si>
  <si>
    <t>SUIVI DES HEURES</t>
  </si>
  <si>
    <t>1ER RENCONTRE AU BUREAU</t>
  </si>
  <si>
    <t>MONTER TABLEU / MODELE FACTURE</t>
  </si>
  <si>
    <t>RÉDIGER ENTENTE ACTIONNAIRE</t>
  </si>
  <si>
    <t>CTB TRIMESTRE 2015-10-31</t>
  </si>
  <si>
    <t>X 25</t>
  </si>
  <si>
    <t>TOTAL</t>
  </si>
  <si>
    <t>COMPTE À PAYER AU 24 AVRIL 2016</t>
  </si>
  <si>
    <t>CARTE DE CRÉDIT #1</t>
  </si>
  <si>
    <t>CARTE CRÉDIT #2</t>
  </si>
  <si>
    <t>ACHATS VITRES</t>
  </si>
  <si>
    <t>CTB TRIMESTRE 2016-01-31</t>
  </si>
  <si>
    <t>Impot personnel</t>
  </si>
  <si>
    <t>VITRERIE RICHELIEU</t>
  </si>
  <si>
    <t>Légende</t>
  </si>
  <si>
    <t>jours</t>
  </si>
  <si>
    <t>SUVI DES COMPTES CLIENTS</t>
  </si>
  <si>
    <t># facture</t>
  </si>
  <si>
    <t>Nom du client</t>
  </si>
  <si>
    <t>Date de facture</t>
  </si>
  <si>
    <t>Montant total</t>
  </si>
  <si>
    <t>Dépôt</t>
  </si>
  <si>
    <t>Nb jours payables</t>
  </si>
  <si>
    <t>À recevoir</t>
  </si>
  <si>
    <t>Reçu ?
(x)</t>
  </si>
  <si>
    <t>Over due</t>
  </si>
  <si>
    <t>Publicité</t>
  </si>
  <si>
    <t>MOIS PRÉCÉDENT</t>
  </si>
  <si>
    <t xml:space="preserve"> </t>
  </si>
  <si>
    <t>Revenus</t>
  </si>
  <si>
    <t>Frais de bureau</t>
  </si>
  <si>
    <t>Taxes et permis</t>
  </si>
  <si>
    <t>Honoraires professionnels</t>
  </si>
  <si>
    <t>Frais de représentation</t>
  </si>
  <si>
    <t>Loyer</t>
  </si>
  <si>
    <t>Télécommunications</t>
  </si>
  <si>
    <t>Intérêts et frais bancaires</t>
  </si>
  <si>
    <t>Essence</t>
  </si>
  <si>
    <t>Achats</t>
  </si>
  <si>
    <t>Assurances</t>
  </si>
  <si>
    <t>Papeterie et fournitures</t>
  </si>
  <si>
    <t>Entretien et réparation</t>
  </si>
  <si>
    <t>Permis et immatriculation</t>
  </si>
  <si>
    <t xml:space="preserve">entretien </t>
  </si>
  <si>
    <t>OU</t>
  </si>
  <si>
    <t>Veuillez compiler vos dépenses dans les cases grises</t>
  </si>
  <si>
    <t>Veuillez indiquer les totaux dans les cases bleues</t>
  </si>
  <si>
    <t>Total</t>
  </si>
  <si>
    <t>Total compilé</t>
  </si>
  <si>
    <t>MODE D'EMPLOI</t>
  </si>
  <si>
    <t>Attention :</t>
  </si>
  <si>
    <t>Si vous êtes inscrits aux taxes (TPS et TVQ), vos revenus et dépenses compilés ne devraient pas contenir de taxes</t>
  </si>
  <si>
    <r>
      <t xml:space="preserve">Si vous avez reçus des T4a pour vos revenus, </t>
    </r>
    <r>
      <rPr>
        <b/>
        <i/>
        <u/>
        <sz val="11"/>
        <color indexed="8"/>
        <rFont val="Calibri"/>
        <family val="2"/>
      </rPr>
      <t>veuillez ne pas les inclure</t>
    </r>
    <r>
      <rPr>
        <i/>
        <sz val="11"/>
        <color indexed="8"/>
        <rFont val="Calibri"/>
        <family val="2"/>
      </rPr>
      <t xml:space="preserve"> aux revenus de ce fichier</t>
    </r>
  </si>
  <si>
    <t>Sous-traitance</t>
  </si>
  <si>
    <t>Dépenses automobiles</t>
  </si>
  <si>
    <t>Si vous inscrivez des dépenses automobiles, veuillez remplir le tableau A</t>
  </si>
  <si>
    <t>Tableau A:</t>
  </si>
  <si>
    <t>Marque</t>
  </si>
  <si>
    <t>Modèle</t>
  </si>
  <si>
    <t>Année</t>
  </si>
  <si>
    <t>Date d'acquisition</t>
  </si>
  <si>
    <t>Date de disposition (si dans l'année)</t>
  </si>
  <si>
    <t>KM pour fins d'affaires</t>
  </si>
  <si>
    <t>KM total dans l'année</t>
  </si>
  <si>
    <t>Si vous avez acquis des biens d'une valeur de plus de 1000$ et/ou ayant une durée de vie de plus d'un an (immobilisations) veuillez nous l'indiquer lors de la remise de vos documents</t>
  </si>
  <si>
    <t>Si vous inscrivez des dépenses pour un bureau à domicile, veuillez remplir le tableau B</t>
  </si>
  <si>
    <r>
      <t xml:space="preserve">pmt location OU </t>
    </r>
    <r>
      <rPr>
        <b/>
        <sz val="11"/>
        <color indexed="8"/>
        <rFont val="Calibri"/>
        <family val="2"/>
      </rPr>
      <t>intérêts</t>
    </r>
    <r>
      <rPr>
        <sz val="11"/>
        <color theme="1"/>
        <rFont val="Calibri"/>
        <family val="2"/>
        <scheme val="minor"/>
      </rPr>
      <t xml:space="preserve"> (aucun capital)</t>
    </r>
  </si>
  <si>
    <t>Tableau B:</t>
  </si>
  <si>
    <t>Superficie totale de l'habitation</t>
  </si>
  <si>
    <t>Superficie pour fins d'affaires</t>
  </si>
  <si>
    <t>Chauffage/
Hydro</t>
  </si>
  <si>
    <t>Entretien</t>
  </si>
  <si>
    <t>Impôts fonciers et taxes scolaires</t>
  </si>
  <si>
    <t>Intérêts hypothécaires (aucun capital)
OU loyer</t>
  </si>
  <si>
    <t>Bureau à domicile</t>
  </si>
  <si>
    <t>% affaires</t>
  </si>
  <si>
    <t>TPS sur les ventes</t>
  </si>
  <si>
    <t>TVQ sur les ventes</t>
  </si>
  <si>
    <t>CTI sur les achats (TPS)</t>
  </si>
  <si>
    <t>RTI sur les achats (TVQ)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</si>
</sst>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#,##0.00;\(#,##0.00\);&quot; &quot;"/>
    <numFmt numFmtId="166" formatCode="_ * #,##0_)\ _$_ ;_ * \(#,##0\)\ _$_ ;_ * &quot;-&quot;??_)\ _$_ ;_ @_ 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7" fillId="0" borderId="0" xfId="1" applyFont="1"/>
    <xf numFmtId="164" fontId="7" fillId="0" borderId="4" xfId="1" applyFont="1" applyBorder="1"/>
    <xf numFmtId="164" fontId="7" fillId="0" borderId="4" xfId="1" applyFon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164" fontId="7" fillId="0" borderId="6" xfId="1" applyFont="1" applyBorder="1"/>
    <xf numFmtId="14" fontId="0" fillId="0" borderId="0" xfId="0" applyNumberFormat="1"/>
    <xf numFmtId="0" fontId="0" fillId="0" borderId="1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164" fontId="7" fillId="0" borderId="9" xfId="1" applyFont="1" applyBorder="1"/>
    <xf numFmtId="0" fontId="9" fillId="0" borderId="1" xfId="2" applyFont="1" applyBorder="1" applyAlignment="1">
      <alignment horizontal="center"/>
    </xf>
    <xf numFmtId="4" fontId="9" fillId="0" borderId="10" xfId="2" applyNumberFormat="1" applyFont="1" applyBorder="1" applyAlignment="1">
      <alignment horizontal="centerContinuous"/>
    </xf>
    <xf numFmtId="4" fontId="10" fillId="0" borderId="11" xfId="2" applyNumberFormat="1" applyFont="1" applyBorder="1" applyAlignment="1">
      <alignment horizontal="centerContinuous"/>
    </xf>
    <xf numFmtId="4" fontId="10" fillId="0" borderId="12" xfId="2" applyNumberFormat="1" applyFont="1" applyBorder="1" applyAlignment="1">
      <alignment horizontal="centerContinuous"/>
    </xf>
    <xf numFmtId="1" fontId="9" fillId="0" borderId="1" xfId="2" applyNumberFormat="1" applyFont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4" fontId="11" fillId="0" borderId="1" xfId="2" applyNumberFormat="1" applyFont="1" applyBorder="1" applyAlignment="1">
      <alignment horizontal="center"/>
    </xf>
    <xf numFmtId="4" fontId="10" fillId="0" borderId="1" xfId="2" applyNumberFormat="1" applyFont="1" applyBorder="1" applyAlignment="1">
      <alignment horizontal="center"/>
    </xf>
    <xf numFmtId="0" fontId="10" fillId="0" borderId="2" xfId="2" applyFont="1" applyBorder="1"/>
    <xf numFmtId="4" fontId="11" fillId="0" borderId="10" xfId="2" applyNumberFormat="1" applyFont="1" applyBorder="1" applyAlignment="1">
      <alignment horizontal="center"/>
    </xf>
    <xf numFmtId="4" fontId="11" fillId="0" borderId="11" xfId="2" applyNumberFormat="1" applyFont="1" applyBorder="1" applyAlignment="1">
      <alignment horizontal="center"/>
    </xf>
    <xf numFmtId="4" fontId="11" fillId="0" borderId="12" xfId="2" applyNumberFormat="1" applyFont="1" applyBorder="1" applyAlignment="1">
      <alignment horizontal="center"/>
    </xf>
    <xf numFmtId="1" fontId="10" fillId="0" borderId="2" xfId="2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center"/>
    </xf>
    <xf numFmtId="4" fontId="11" fillId="0" borderId="2" xfId="2" applyNumberFormat="1" applyFont="1" applyBorder="1" applyAlignment="1">
      <alignment horizontal="center"/>
    </xf>
    <xf numFmtId="4" fontId="10" fillId="0" borderId="2" xfId="2" applyNumberFormat="1" applyFont="1" applyBorder="1" applyAlignment="1">
      <alignment horizontal="center"/>
    </xf>
    <xf numFmtId="4" fontId="10" fillId="0" borderId="13" xfId="2" applyNumberFormat="1" applyFont="1" applyBorder="1"/>
    <xf numFmtId="4" fontId="12" fillId="0" borderId="13" xfId="2" applyNumberFormat="1" applyFont="1" applyBorder="1"/>
    <xf numFmtId="2" fontId="12" fillId="0" borderId="14" xfId="2" applyNumberFormat="1" applyFont="1" applyBorder="1" applyAlignment="1">
      <alignment horizontal="center"/>
    </xf>
    <xf numFmtId="4" fontId="12" fillId="0" borderId="14" xfId="2" applyNumberFormat="1" applyFont="1" applyBorder="1"/>
    <xf numFmtId="4" fontId="10" fillId="0" borderId="14" xfId="2" applyNumberFormat="1" applyFont="1" applyBorder="1"/>
    <xf numFmtId="165" fontId="10" fillId="0" borderId="15" xfId="2" applyNumberFormat="1" applyFont="1" applyBorder="1"/>
    <xf numFmtId="2" fontId="12" fillId="0" borderId="13" xfId="3" applyNumberFormat="1" applyFont="1" applyFill="1" applyBorder="1" applyAlignment="1">
      <alignment horizontal="center"/>
    </xf>
    <xf numFmtId="2" fontId="12" fillId="0" borderId="13" xfId="3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1" fontId="12" fillId="0" borderId="16" xfId="2" applyNumberFormat="1" applyFont="1" applyBorder="1" applyAlignment="1">
      <alignment horizontal="center"/>
    </xf>
    <xf numFmtId="0" fontId="10" fillId="0" borderId="3" xfId="2" applyFont="1" applyBorder="1"/>
    <xf numFmtId="4" fontId="10" fillId="0" borderId="3" xfId="2" applyNumberFormat="1" applyFont="1" applyBorder="1"/>
    <xf numFmtId="1" fontId="10" fillId="0" borderId="17" xfId="2" applyNumberFormat="1" applyFont="1" applyBorder="1" applyAlignment="1">
      <alignment horizontal="center"/>
    </xf>
    <xf numFmtId="165" fontId="10" fillId="0" borderId="3" xfId="2" applyNumberFormat="1" applyFont="1" applyBorder="1"/>
    <xf numFmtId="4" fontId="10" fillId="0" borderId="18" xfId="2" applyNumberFormat="1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" xfId="0" applyFont="1" applyBorder="1"/>
    <xf numFmtId="0" fontId="8" fillId="0" borderId="0" xfId="0" applyFont="1"/>
    <xf numFmtId="166" fontId="7" fillId="0" borderId="0" xfId="1" applyNumberFormat="1" applyFont="1"/>
    <xf numFmtId="166" fontId="7" fillId="0" borderId="4" xfId="1" applyNumberFormat="1" applyFont="1" applyBorder="1"/>
    <xf numFmtId="166" fontId="7" fillId="0" borderId="21" xfId="1" applyNumberFormat="1" applyFont="1" applyBorder="1"/>
    <xf numFmtId="166" fontId="7" fillId="0" borderId="22" xfId="1" applyNumberFormat="1" applyFont="1" applyBorder="1"/>
    <xf numFmtId="166" fontId="8" fillId="0" borderId="21" xfId="1" applyNumberFormat="1" applyFont="1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3" borderId="0" xfId="0" applyFill="1"/>
    <xf numFmtId="14" fontId="1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4" borderId="0" xfId="0" applyFill="1"/>
    <xf numFmtId="0" fontId="8" fillId="3" borderId="0" xfId="0" quotePrefix="1" applyFont="1" applyFill="1"/>
    <xf numFmtId="0" fontId="0" fillId="5" borderId="0" xfId="0" applyFill="1"/>
    <xf numFmtId="0" fontId="0" fillId="3" borderId="23" xfId="0" applyFill="1" applyBorder="1"/>
    <xf numFmtId="14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/>
    <xf numFmtId="0" fontId="15" fillId="0" borderId="0" xfId="0" applyFont="1" applyAlignment="1">
      <alignment wrapText="1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 wrapText="1"/>
    </xf>
    <xf numFmtId="1" fontId="0" fillId="0" borderId="0" xfId="0" applyNumberFormat="1"/>
    <xf numFmtId="164" fontId="7" fillId="0" borderId="0" xfId="1" applyFont="1" applyBorder="1"/>
    <xf numFmtId="164" fontId="7" fillId="0" borderId="0" xfId="1" applyFont="1" applyBorder="1" applyAlignment="1">
      <alignment horizontal="center"/>
    </xf>
    <xf numFmtId="164" fontId="7" fillId="0" borderId="7" xfId="1" applyFont="1" applyBorder="1"/>
    <xf numFmtId="164" fontId="0" fillId="4" borderId="0" xfId="0" applyNumberFormat="1" applyFill="1"/>
    <xf numFmtId="164" fontId="7" fillId="0" borderId="0" xfId="1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/>
    <xf numFmtId="0" fontId="14" fillId="0" borderId="0" xfId="0" applyFont="1"/>
    <xf numFmtId="164" fontId="7" fillId="6" borderId="0" xfId="1" applyFont="1" applyFill="1"/>
    <xf numFmtId="0" fontId="0" fillId="7" borderId="0" xfId="0" applyFill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29" xfId="0" applyBorder="1"/>
    <xf numFmtId="0" fontId="8" fillId="0" borderId="25" xfId="0" applyFont="1" applyBorder="1"/>
    <xf numFmtId="0" fontId="0" fillId="0" borderId="27" xfId="0" applyBorder="1"/>
    <xf numFmtId="0" fontId="0" fillId="0" borderId="30" xfId="0" applyBorder="1"/>
    <xf numFmtId="0" fontId="0" fillId="6" borderId="31" xfId="0" applyFill="1" applyBorder="1"/>
    <xf numFmtId="0" fontId="0" fillId="6" borderId="29" xfId="0" applyFill="1" applyBorder="1"/>
    <xf numFmtId="9" fontId="0" fillId="0" borderId="29" xfId="3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Milliers" xfId="1" builtinId="3"/>
    <cellStyle name="Normal" xfId="0" builtinId="0"/>
    <cellStyle name="Normal_Immobilisations" xfId="2" xr:uid="{00000000-0005-0000-0000-000002000000}"/>
    <cellStyle name="Pourcentage" xfId="3" builtinId="5"/>
  </cellStyles>
  <dxfs count="1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rill\Lehoux\0105323\Docs\Feuilles%20de%20travail\U_Immobilis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sations"/>
      <sheetName val="Table"/>
      <sheetName val="DescriptionIndex"/>
      <sheetName val="DBTools"/>
      <sheetName val="SoldeIndex"/>
    </sheetNames>
    <sheetDataSet>
      <sheetData sheetId="0"/>
      <sheetData sheetId="1"/>
      <sheetData sheetId="2"/>
      <sheetData sheetId="3"/>
      <sheetData sheetId="4">
        <row r="8">
          <cell r="C8">
            <v>1000</v>
          </cell>
          <cell r="D8" t="str">
            <v>Encaisse non déposé</v>
          </cell>
          <cell r="F8">
            <v>1126.75</v>
          </cell>
          <cell r="H8">
            <v>824.34</v>
          </cell>
        </row>
        <row r="9">
          <cell r="C9">
            <v>1001</v>
          </cell>
          <cell r="D9" t="str">
            <v>Visa</v>
          </cell>
          <cell r="F9">
            <v>450.32</v>
          </cell>
          <cell r="H9">
            <v>390.38</v>
          </cell>
        </row>
        <row r="10">
          <cell r="C10">
            <v>1002</v>
          </cell>
          <cell r="D10" t="str">
            <v>Master</v>
          </cell>
          <cell r="F10">
            <v>264.91000000000003</v>
          </cell>
          <cell r="H10">
            <v>177.86</v>
          </cell>
        </row>
        <row r="11">
          <cell r="C11">
            <v>1004</v>
          </cell>
          <cell r="D11" t="str">
            <v>Amex</v>
          </cell>
          <cell r="H11">
            <v>113.3</v>
          </cell>
        </row>
        <row r="12">
          <cell r="C12">
            <v>1005</v>
          </cell>
          <cell r="D12" t="str">
            <v>ERREUR DE CAISSE</v>
          </cell>
          <cell r="F12">
            <v>-42.95</v>
          </cell>
          <cell r="H12">
            <v>-2.46</v>
          </cell>
        </row>
        <row r="13">
          <cell r="C13">
            <v>1050</v>
          </cell>
          <cell r="D13" t="str">
            <v>Petite caisse</v>
          </cell>
          <cell r="F13">
            <v>200</v>
          </cell>
          <cell r="H13">
            <v>200</v>
          </cell>
        </row>
        <row r="14">
          <cell r="C14">
            <v>1100</v>
          </cell>
          <cell r="D14" t="str">
            <v>RBC - chèque</v>
          </cell>
          <cell r="F14">
            <v>11571.98</v>
          </cell>
          <cell r="H14">
            <v>4673.12</v>
          </cell>
        </row>
        <row r="15">
          <cell r="C15">
            <v>1105</v>
          </cell>
          <cell r="D15" t="str">
            <v>Banque Scotia</v>
          </cell>
        </row>
        <row r="16">
          <cell r="C16">
            <v>1110</v>
          </cell>
          <cell r="D16" t="str">
            <v>Nova Scotia - Compte bancaire</v>
          </cell>
          <cell r="F16">
            <v>3628.09</v>
          </cell>
          <cell r="H16">
            <v>677.64</v>
          </cell>
        </row>
        <row r="17">
          <cell r="C17">
            <v>1250</v>
          </cell>
          <cell r="D17" t="str">
            <v>Stock nourriture</v>
          </cell>
          <cell r="F17">
            <v>4506.9399999999996</v>
          </cell>
          <cell r="H17">
            <v>4528.3500000000004</v>
          </cell>
        </row>
        <row r="18">
          <cell r="C18">
            <v>1260</v>
          </cell>
          <cell r="D18" t="str">
            <v>Stock fournitures</v>
          </cell>
          <cell r="F18">
            <v>1901.68</v>
          </cell>
          <cell r="H18">
            <v>1247.97</v>
          </cell>
        </row>
        <row r="19">
          <cell r="C19">
            <v>1175</v>
          </cell>
          <cell r="D19" t="str">
            <v>Dépôt de garantie</v>
          </cell>
        </row>
        <row r="20">
          <cell r="C20">
            <v>1180</v>
          </cell>
          <cell r="D20" t="str">
            <v>Dépôt de garantie - Loyer</v>
          </cell>
          <cell r="F20">
            <v>2193.0500000000002</v>
          </cell>
          <cell r="H20">
            <v>2193.0500000000002</v>
          </cell>
        </row>
        <row r="21">
          <cell r="C21">
            <v>1185</v>
          </cell>
          <cell r="D21" t="str">
            <v>Dépôt de garantie - Hydro</v>
          </cell>
          <cell r="F21">
            <v>1100</v>
          </cell>
          <cell r="H21">
            <v>650</v>
          </cell>
        </row>
        <row r="22">
          <cell r="C22">
            <v>1190</v>
          </cell>
          <cell r="D22" t="str">
            <v>Dépôt de garantie - Gaz Métro</v>
          </cell>
        </row>
        <row r="23">
          <cell r="C23">
            <v>1400</v>
          </cell>
          <cell r="D23" t="str">
            <v>Frais payés d'avance</v>
          </cell>
          <cell r="F23">
            <v>541.70000000000005</v>
          </cell>
        </row>
        <row r="24">
          <cell r="C24">
            <v>1570</v>
          </cell>
          <cell r="D24" t="str">
            <v>Enseigne</v>
          </cell>
          <cell r="F24">
            <v>7030</v>
          </cell>
          <cell r="H24">
            <v>7030</v>
          </cell>
        </row>
        <row r="25">
          <cell r="C25">
            <v>1580</v>
          </cell>
          <cell r="D25" t="str">
            <v>Amort. cum. Enseigne</v>
          </cell>
          <cell r="F25">
            <v>3790.4</v>
          </cell>
          <cell r="H25">
            <v>2980.4</v>
          </cell>
        </row>
        <row r="26">
          <cell r="C26">
            <v>1590</v>
          </cell>
          <cell r="D26" t="str">
            <v>Améliorations locatives</v>
          </cell>
          <cell r="F26">
            <v>105582</v>
          </cell>
          <cell r="H26">
            <v>105582</v>
          </cell>
        </row>
        <row r="27">
          <cell r="C27">
            <v>1600</v>
          </cell>
          <cell r="D27" t="str">
            <v>Amort. cum. Amél. locatives</v>
          </cell>
          <cell r="F27">
            <v>36953.32</v>
          </cell>
          <cell r="H27">
            <v>26395.16</v>
          </cell>
        </row>
        <row r="28">
          <cell r="C28">
            <v>1510</v>
          </cell>
          <cell r="D28" t="str">
            <v>Mobilier restaurant</v>
          </cell>
          <cell r="F28">
            <v>4633</v>
          </cell>
          <cell r="H28">
            <v>4633</v>
          </cell>
        </row>
        <row r="29">
          <cell r="C29">
            <v>1520</v>
          </cell>
          <cell r="D29" t="str">
            <v>Amort. cum. Mobilier restaurant</v>
          </cell>
          <cell r="F29">
            <v>2498</v>
          </cell>
          <cell r="H29">
            <v>1964</v>
          </cell>
        </row>
        <row r="30">
          <cell r="C30">
            <v>1700</v>
          </cell>
          <cell r="D30" t="str">
            <v>Informatique</v>
          </cell>
          <cell r="F30">
            <v>14417.5</v>
          </cell>
          <cell r="H30">
            <v>14028</v>
          </cell>
        </row>
        <row r="31">
          <cell r="C31">
            <v>1710</v>
          </cell>
          <cell r="D31" t="str">
            <v>Amort. cum. informatique</v>
          </cell>
          <cell r="F31">
            <v>13108.05</v>
          </cell>
          <cell r="H31">
            <v>11746.05</v>
          </cell>
        </row>
        <row r="32">
          <cell r="C32">
            <v>1530</v>
          </cell>
          <cell r="D32" t="str">
            <v>Equipement</v>
          </cell>
          <cell r="F32">
            <v>48544</v>
          </cell>
          <cell r="H32">
            <v>48544</v>
          </cell>
        </row>
        <row r="33">
          <cell r="C33">
            <v>1540</v>
          </cell>
          <cell r="D33" t="str">
            <v>Amort. cum. Equipement</v>
          </cell>
          <cell r="F33">
            <v>24562</v>
          </cell>
          <cell r="H33">
            <v>18566</v>
          </cell>
        </row>
        <row r="34">
          <cell r="C34">
            <v>1900</v>
          </cell>
          <cell r="D34" t="str">
            <v>Franchise</v>
          </cell>
          <cell r="F34">
            <v>22500</v>
          </cell>
          <cell r="H34">
            <v>22500</v>
          </cell>
        </row>
        <row r="35">
          <cell r="C35">
            <v>1910</v>
          </cell>
          <cell r="D35" t="str">
            <v>Amort. cum. Franchise</v>
          </cell>
          <cell r="F35">
            <v>4500</v>
          </cell>
          <cell r="H35">
            <v>3375</v>
          </cell>
        </row>
        <row r="36">
          <cell r="C36">
            <v>1120</v>
          </cell>
          <cell r="D36" t="str">
            <v>Visa - RBC</v>
          </cell>
          <cell r="F36">
            <v>4856.2700000000004</v>
          </cell>
          <cell r="H36">
            <v>4915.8599999999997</v>
          </cell>
        </row>
        <row r="37">
          <cell r="C37">
            <v>1130</v>
          </cell>
          <cell r="D37" t="str">
            <v>American Express - Costco</v>
          </cell>
          <cell r="H37">
            <v>35.94</v>
          </cell>
        </row>
        <row r="38">
          <cell r="C38">
            <v>1155</v>
          </cell>
          <cell r="D38" t="str">
            <v>Compte client Tuango</v>
          </cell>
          <cell r="F38">
            <v>180.09</v>
          </cell>
          <cell r="H38">
            <v>180.09</v>
          </cell>
        </row>
        <row r="39">
          <cell r="C39">
            <v>2100</v>
          </cell>
          <cell r="D39" t="str">
            <v>Comptes fournisseurs</v>
          </cell>
          <cell r="F39">
            <v>17785.89</v>
          </cell>
          <cell r="H39">
            <v>19478.87</v>
          </cell>
        </row>
        <row r="40">
          <cell r="C40">
            <v>2155</v>
          </cell>
          <cell r="D40" t="str">
            <v>Tuango reporté</v>
          </cell>
          <cell r="F40">
            <v>669.05</v>
          </cell>
        </row>
        <row r="41">
          <cell r="C41">
            <v>2205</v>
          </cell>
          <cell r="D41" t="str">
            <v>Certificat cadeaux à payer</v>
          </cell>
          <cell r="F41">
            <v>220</v>
          </cell>
          <cell r="H41">
            <v>44.12</v>
          </cell>
        </row>
        <row r="42">
          <cell r="C42">
            <v>2210</v>
          </cell>
          <cell r="D42" t="str">
            <v>Frais courus</v>
          </cell>
          <cell r="F42">
            <v>1500</v>
          </cell>
          <cell r="H42">
            <v>1500</v>
          </cell>
        </row>
        <row r="43">
          <cell r="C43">
            <v>2211</v>
          </cell>
          <cell r="D43" t="str">
            <v>Tuango 2013 soupes</v>
          </cell>
          <cell r="F43">
            <v>-291.60000000000002</v>
          </cell>
          <cell r="H43">
            <v>-291.60000000000002</v>
          </cell>
        </row>
        <row r="44">
          <cell r="C44">
            <v>2220</v>
          </cell>
          <cell r="D44" t="str">
            <v>Fonds commun de publicité A PAYER</v>
          </cell>
          <cell r="F44">
            <v>397.17</v>
          </cell>
          <cell r="H44">
            <v>287.67</v>
          </cell>
        </row>
        <row r="45">
          <cell r="C45">
            <v>2225</v>
          </cell>
          <cell r="D45" t="str">
            <v>Frais de redevances A PAYER</v>
          </cell>
          <cell r="F45">
            <v>1268.74</v>
          </cell>
          <cell r="H45">
            <v>719.04</v>
          </cell>
        </row>
        <row r="46">
          <cell r="C46">
            <v>2300</v>
          </cell>
          <cell r="D46" t="str">
            <v>TPS percue (ventes)</v>
          </cell>
          <cell r="F46">
            <v>1629.64</v>
          </cell>
          <cell r="H46">
            <v>1366.77</v>
          </cell>
        </row>
        <row r="47">
          <cell r="C47">
            <v>2310</v>
          </cell>
          <cell r="D47" t="str">
            <v>TPS payée (achats)</v>
          </cell>
          <cell r="F47">
            <v>-296.58999999999997</v>
          </cell>
          <cell r="H47">
            <v>-393.49</v>
          </cell>
        </row>
        <row r="48">
          <cell r="C48">
            <v>2320</v>
          </cell>
          <cell r="D48" t="str">
            <v>TVQ percue (ventes)</v>
          </cell>
          <cell r="F48">
            <v>3245.1</v>
          </cell>
          <cell r="H48">
            <v>2721.48</v>
          </cell>
        </row>
        <row r="49">
          <cell r="C49">
            <v>2330</v>
          </cell>
          <cell r="D49" t="str">
            <v>TVQ payée (achats)</v>
          </cell>
          <cell r="F49">
            <v>-591.84</v>
          </cell>
          <cell r="H49">
            <v>-786.75</v>
          </cell>
        </row>
        <row r="50">
          <cell r="C50">
            <v>2350</v>
          </cell>
          <cell r="D50" t="str">
            <v>TPS-TVQ à payer (rapports)</v>
          </cell>
          <cell r="F50">
            <v>3425.97</v>
          </cell>
        </row>
        <row r="51">
          <cell r="C51">
            <v>2270</v>
          </cell>
          <cell r="D51" t="str">
            <v>CSST à payer</v>
          </cell>
          <cell r="F51">
            <v>341.11</v>
          </cell>
          <cell r="H51">
            <v>246.83</v>
          </cell>
        </row>
        <row r="52">
          <cell r="C52">
            <v>2280</v>
          </cell>
          <cell r="D52" t="str">
            <v>Salaires nets à payer</v>
          </cell>
          <cell r="F52">
            <v>1348.12</v>
          </cell>
          <cell r="H52">
            <v>229</v>
          </cell>
        </row>
        <row r="53">
          <cell r="C53">
            <v>2290</v>
          </cell>
          <cell r="D53" t="str">
            <v>Vacances courues à payer</v>
          </cell>
          <cell r="F53">
            <v>3278.84</v>
          </cell>
          <cell r="H53">
            <v>2824.27</v>
          </cell>
        </row>
        <row r="54">
          <cell r="C54">
            <v>2292</v>
          </cell>
          <cell r="D54" t="str">
            <v>DAS provincial a payer</v>
          </cell>
          <cell r="F54">
            <v>3021.33</v>
          </cell>
          <cell r="H54">
            <v>2357.6</v>
          </cell>
        </row>
        <row r="55">
          <cell r="C55">
            <v>2293</v>
          </cell>
          <cell r="D55" t="str">
            <v>DAS federal</v>
          </cell>
          <cell r="F55">
            <v>1159.55</v>
          </cell>
          <cell r="H55">
            <v>915.59</v>
          </cell>
        </row>
        <row r="56">
          <cell r="C56">
            <v>2600</v>
          </cell>
          <cell r="D56" t="str">
            <v>PPE - RBC</v>
          </cell>
          <cell r="F56">
            <v>27112.65</v>
          </cell>
          <cell r="H56">
            <v>55089.75</v>
          </cell>
        </row>
        <row r="57">
          <cell r="C57">
            <v>2150</v>
          </cell>
          <cell r="D57" t="str">
            <v>Dû sur franchise</v>
          </cell>
          <cell r="F57">
            <v>17088.75</v>
          </cell>
          <cell r="H57">
            <v>17088.75</v>
          </cell>
        </row>
        <row r="58">
          <cell r="C58">
            <v>2610</v>
          </cell>
          <cell r="D58" t="str">
            <v>PPE - RBC Machine a riz</v>
          </cell>
          <cell r="F58">
            <v>4898.0600000000004</v>
          </cell>
          <cell r="H58">
            <v>6266</v>
          </cell>
        </row>
        <row r="59">
          <cell r="C59">
            <v>2650</v>
          </cell>
          <cell r="D59" t="str">
            <v>Dû à l'administrateur - Martin Laporte</v>
          </cell>
          <cell r="F59">
            <v>56651.95</v>
          </cell>
          <cell r="H59">
            <v>56651.95</v>
          </cell>
        </row>
        <row r="60">
          <cell r="C60">
            <v>2160</v>
          </cell>
          <cell r="D60" t="str">
            <v>Pret</v>
          </cell>
          <cell r="F60">
            <v>10800</v>
          </cell>
        </row>
        <row r="61">
          <cell r="C61">
            <v>2660</v>
          </cell>
          <cell r="D61" t="str">
            <v>Dû à l'administrateur - Nancy Bernatchez</v>
          </cell>
          <cell r="F61">
            <v>29950</v>
          </cell>
          <cell r="H61">
            <v>29950</v>
          </cell>
        </row>
        <row r="62">
          <cell r="C62">
            <v>2700</v>
          </cell>
          <cell r="D62" t="str">
            <v>Capital-actions cat. A</v>
          </cell>
          <cell r="F62">
            <v>100</v>
          </cell>
          <cell r="H62">
            <v>100</v>
          </cell>
        </row>
        <row r="63">
          <cell r="C63">
            <v>2800</v>
          </cell>
          <cell r="D63" t="str">
            <v>Bénéfices non répartis</v>
          </cell>
          <cell r="F63">
            <v>-48565.52</v>
          </cell>
          <cell r="H63">
            <v>-41851.9</v>
          </cell>
        </row>
        <row r="64">
          <cell r="C64">
            <v>3000</v>
          </cell>
          <cell r="D64" t="str">
            <v>Revenus - nourriture</v>
          </cell>
          <cell r="F64">
            <v>345543.9</v>
          </cell>
          <cell r="H64">
            <v>310552.15000000002</v>
          </cell>
        </row>
        <row r="65">
          <cell r="C65">
            <v>3300</v>
          </cell>
          <cell r="D65" t="str">
            <v>Escomptes sur ventes</v>
          </cell>
          <cell r="F65">
            <v>-5354.24</v>
          </cell>
          <cell r="H65">
            <v>-3804.68</v>
          </cell>
        </row>
        <row r="66">
          <cell r="C66">
            <v>3500</v>
          </cell>
          <cell r="D66" t="str">
            <v>Promotion</v>
          </cell>
        </row>
        <row r="67">
          <cell r="C67">
            <v>3900</v>
          </cell>
          <cell r="D67" t="str">
            <v>Revenus - intérêts</v>
          </cell>
        </row>
        <row r="68">
          <cell r="C68">
            <v>3910</v>
          </cell>
          <cell r="D68" t="str">
            <v>Autres - Revenus</v>
          </cell>
          <cell r="F68">
            <v>7.21</v>
          </cell>
        </row>
        <row r="69">
          <cell r="C69">
            <v>4100</v>
          </cell>
          <cell r="D69" t="str">
            <v>Achats - Nourriture</v>
          </cell>
          <cell r="F69">
            <v>90181.85</v>
          </cell>
          <cell r="H69">
            <v>82254.429999999993</v>
          </cell>
        </row>
        <row r="70">
          <cell r="C70">
            <v>4120</v>
          </cell>
          <cell r="D70" t="str">
            <v>Achats fournitures</v>
          </cell>
        </row>
        <row r="71">
          <cell r="C71">
            <v>4300</v>
          </cell>
          <cell r="D71" t="str">
            <v>Achats - Fournitures de restaurant</v>
          </cell>
          <cell r="F71">
            <v>13733.35</v>
          </cell>
          <cell r="H71">
            <v>12628.16</v>
          </cell>
        </row>
        <row r="72">
          <cell r="C72">
            <v>4600</v>
          </cell>
          <cell r="D72" t="str">
            <v>Fonds commun de publicité (% - ventes)</v>
          </cell>
          <cell r="F72">
            <v>6803.82</v>
          </cell>
          <cell r="H72">
            <v>6137.17</v>
          </cell>
        </row>
        <row r="73">
          <cell r="C73">
            <v>5770</v>
          </cell>
          <cell r="D73" t="str">
            <v>Promotion et publicité</v>
          </cell>
          <cell r="F73">
            <v>7539.6</v>
          </cell>
          <cell r="H73">
            <v>6035.66</v>
          </cell>
        </row>
        <row r="74">
          <cell r="C74">
            <v>5772</v>
          </cell>
          <cell r="D74" t="str">
            <v>Carte fidélité</v>
          </cell>
          <cell r="F74">
            <v>987.5</v>
          </cell>
          <cell r="H74">
            <v>400</v>
          </cell>
        </row>
        <row r="75">
          <cell r="C75">
            <v>5775</v>
          </cell>
          <cell r="D75" t="str">
            <v>Gratuités</v>
          </cell>
          <cell r="H75">
            <v>10.95</v>
          </cell>
        </row>
        <row r="76">
          <cell r="C76">
            <v>59001</v>
          </cell>
          <cell r="D76" t="str">
            <v>Fonds commun de publicité (% ventes)</v>
          </cell>
        </row>
        <row r="77">
          <cell r="C77">
            <v>5050</v>
          </cell>
          <cell r="D77" t="str">
            <v>Frais de livraison</v>
          </cell>
        </row>
        <row r="78">
          <cell r="C78">
            <v>6300</v>
          </cell>
          <cell r="D78" t="str">
            <v>Amortissement</v>
          </cell>
          <cell r="F78">
            <v>19260.16</v>
          </cell>
          <cell r="H78">
            <v>22285</v>
          </cell>
        </row>
        <row r="79">
          <cell r="C79">
            <v>5000</v>
          </cell>
          <cell r="D79" t="str">
            <v>Salaires cuisine</v>
          </cell>
          <cell r="F79">
            <v>97041</v>
          </cell>
          <cell r="H79">
            <v>87621.64</v>
          </cell>
        </row>
        <row r="80">
          <cell r="C80">
            <v>5010</v>
          </cell>
          <cell r="D80" t="str">
            <v>Bénéfices sociaux Cuisine</v>
          </cell>
          <cell r="F80">
            <v>10040.799999999999</v>
          </cell>
          <cell r="H80">
            <v>12265.95</v>
          </cell>
        </row>
        <row r="81">
          <cell r="C81">
            <v>5020</v>
          </cell>
          <cell r="D81" t="str">
            <v>CNT et CSST cuisine</v>
          </cell>
          <cell r="F81">
            <v>1658.53</v>
          </cell>
          <cell r="H81">
            <v>2659.78</v>
          </cell>
        </row>
        <row r="82">
          <cell r="C82">
            <v>5030</v>
          </cell>
          <cell r="D82" t="str">
            <v>Provision vacances Cuisine</v>
          </cell>
          <cell r="F82">
            <v>3664.93</v>
          </cell>
          <cell r="H82">
            <v>3903.73</v>
          </cell>
        </row>
        <row r="83">
          <cell r="C83">
            <v>5040</v>
          </cell>
          <cell r="D83" t="str">
            <v>Congés fériés</v>
          </cell>
          <cell r="F83">
            <v>2556.56</v>
          </cell>
          <cell r="H83">
            <v>2157.8200000000002</v>
          </cell>
        </row>
        <row r="84">
          <cell r="C84">
            <v>5750</v>
          </cell>
          <cell r="D84" t="str">
            <v>Loyer</v>
          </cell>
          <cell r="F84">
            <v>34753.89</v>
          </cell>
          <cell r="H84">
            <v>30801.61</v>
          </cell>
        </row>
        <row r="85">
          <cell r="C85">
            <v>5740</v>
          </cell>
          <cell r="D85" t="str">
            <v>Location d'équipement</v>
          </cell>
        </row>
        <row r="86">
          <cell r="C86">
            <v>5640</v>
          </cell>
          <cell r="D86" t="str">
            <v>Entretien équipement</v>
          </cell>
          <cell r="F86">
            <v>2186.09</v>
          </cell>
          <cell r="H86">
            <v>916.24</v>
          </cell>
        </row>
        <row r="87">
          <cell r="C87">
            <v>5650</v>
          </cell>
          <cell r="D87" t="str">
            <v>Entretien local</v>
          </cell>
          <cell r="F87">
            <v>311.89999999999998</v>
          </cell>
          <cell r="H87">
            <v>120.75</v>
          </cell>
        </row>
        <row r="88">
          <cell r="C88">
            <v>5630</v>
          </cell>
          <cell r="D88" t="str">
            <v>Electricité</v>
          </cell>
        </row>
        <row r="89">
          <cell r="C89">
            <v>5755</v>
          </cell>
          <cell r="D89" t="str">
            <v>Electricité</v>
          </cell>
          <cell r="F89">
            <v>5456.79</v>
          </cell>
          <cell r="H89">
            <v>4577.97</v>
          </cell>
        </row>
        <row r="90">
          <cell r="C90">
            <v>5756</v>
          </cell>
          <cell r="D90" t="str">
            <v>Gaz naturel</v>
          </cell>
          <cell r="F90">
            <v>215.05</v>
          </cell>
          <cell r="H90">
            <v>203</v>
          </cell>
        </row>
        <row r="91">
          <cell r="C91">
            <v>5600</v>
          </cell>
          <cell r="D91" t="str">
            <v>Association et Cotisation</v>
          </cell>
        </row>
        <row r="92">
          <cell r="C92">
            <v>5790</v>
          </cell>
          <cell r="D92" t="str">
            <v>Taxes permis licence</v>
          </cell>
          <cell r="F92">
            <v>948.09</v>
          </cell>
          <cell r="H92">
            <v>772.51</v>
          </cell>
        </row>
        <row r="93">
          <cell r="C93">
            <v>5610</v>
          </cell>
          <cell r="D93" t="str">
            <v>Assurance</v>
          </cell>
          <cell r="F93">
            <v>1558.04</v>
          </cell>
          <cell r="H93">
            <v>1376.67</v>
          </cell>
        </row>
        <row r="94">
          <cell r="C94">
            <v>5660</v>
          </cell>
          <cell r="D94" t="str">
            <v>Formation</v>
          </cell>
          <cell r="F94">
            <v>405.26</v>
          </cell>
        </row>
        <row r="95">
          <cell r="C95">
            <v>5670</v>
          </cell>
          <cell r="D95" t="str">
            <v>Fourn. d'entretien sanitaires</v>
          </cell>
          <cell r="F95">
            <v>731.66</v>
          </cell>
          <cell r="H95">
            <v>540.72</v>
          </cell>
        </row>
        <row r="96">
          <cell r="C96">
            <v>5680</v>
          </cell>
          <cell r="D96" t="str">
            <v>Fournitures et acc. de restaurant</v>
          </cell>
          <cell r="F96">
            <v>647.28</v>
          </cell>
          <cell r="H96">
            <v>810.35</v>
          </cell>
        </row>
        <row r="97">
          <cell r="C97">
            <v>5685</v>
          </cell>
          <cell r="D97" t="str">
            <v>Journaux, revues</v>
          </cell>
          <cell r="F97">
            <v>637.52</v>
          </cell>
          <cell r="H97">
            <v>556.84</v>
          </cell>
        </row>
        <row r="98">
          <cell r="C98">
            <v>5800</v>
          </cell>
          <cell r="D98" t="str">
            <v>Uniformes</v>
          </cell>
          <cell r="F98">
            <v>142.6</v>
          </cell>
          <cell r="H98">
            <v>147.1</v>
          </cell>
        </row>
        <row r="99">
          <cell r="C99">
            <v>6200</v>
          </cell>
          <cell r="D99" t="str">
            <v>Papeterie et frais de bureau</v>
          </cell>
          <cell r="F99">
            <v>369.58</v>
          </cell>
          <cell r="H99">
            <v>9.52</v>
          </cell>
        </row>
        <row r="100">
          <cell r="C100">
            <v>5760</v>
          </cell>
          <cell r="D100" t="str">
            <v>Musique d'ambiance</v>
          </cell>
          <cell r="F100">
            <v>170.52</v>
          </cell>
        </row>
        <row r="101">
          <cell r="C101">
            <v>6260</v>
          </cell>
          <cell r="D101" t="str">
            <v>Téléphone</v>
          </cell>
          <cell r="F101">
            <v>826.8</v>
          </cell>
          <cell r="H101">
            <v>1140.6300000000001</v>
          </cell>
        </row>
        <row r="102">
          <cell r="C102">
            <v>6270</v>
          </cell>
          <cell r="D102" t="str">
            <v>Internet</v>
          </cell>
          <cell r="F102">
            <v>1009.45</v>
          </cell>
          <cell r="H102">
            <v>1001.66</v>
          </cell>
        </row>
        <row r="103">
          <cell r="C103">
            <v>6150</v>
          </cell>
          <cell r="D103" t="str">
            <v>Honoraires professionnels</v>
          </cell>
          <cell r="F103">
            <v>900</v>
          </cell>
          <cell r="H103">
            <v>2367.5</v>
          </cell>
        </row>
        <row r="104">
          <cell r="C104">
            <v>4650</v>
          </cell>
          <cell r="D104" t="str">
            <v>Frais de redevances (% - ventes)</v>
          </cell>
          <cell r="F104">
            <v>20411.38</v>
          </cell>
          <cell r="H104">
            <v>18410.37</v>
          </cell>
        </row>
        <row r="105">
          <cell r="C105">
            <v>5950</v>
          </cell>
          <cell r="D105" t="str">
            <v>Frais de redevances</v>
          </cell>
        </row>
        <row r="106">
          <cell r="C106">
            <v>5615</v>
          </cell>
          <cell r="D106" t="str">
            <v>Congrès</v>
          </cell>
          <cell r="F106">
            <v>682</v>
          </cell>
        </row>
        <row r="107">
          <cell r="C107">
            <v>5620</v>
          </cell>
          <cell r="D107" t="str">
            <v>Déplacement</v>
          </cell>
          <cell r="F107">
            <v>560</v>
          </cell>
          <cell r="H107">
            <v>630</v>
          </cell>
        </row>
        <row r="108">
          <cell r="C108">
            <v>5780</v>
          </cell>
          <cell r="D108" t="str">
            <v>Représentation</v>
          </cell>
          <cell r="F108">
            <v>49.95</v>
          </cell>
        </row>
        <row r="109">
          <cell r="C109">
            <v>5930</v>
          </cell>
          <cell r="D109" t="str">
            <v>Amortissement de l'actif incorporel</v>
          </cell>
          <cell r="F109">
            <v>1125</v>
          </cell>
          <cell r="H109">
            <v>1125</v>
          </cell>
        </row>
        <row r="110">
          <cell r="C110">
            <v>6550</v>
          </cell>
          <cell r="D110" t="str">
            <v>Intérêt des dettes à long terme</v>
          </cell>
          <cell r="F110">
            <v>4476.7</v>
          </cell>
          <cell r="H110">
            <v>7004.21</v>
          </cell>
        </row>
        <row r="111">
          <cell r="C111">
            <v>5690</v>
          </cell>
          <cell r="D111" t="str">
            <v>Frais de carte de crédit</v>
          </cell>
          <cell r="F111">
            <v>3564.25</v>
          </cell>
          <cell r="H111">
            <v>2420.12</v>
          </cell>
        </row>
        <row r="112">
          <cell r="C112">
            <v>6510</v>
          </cell>
          <cell r="D112" t="str">
            <v>Frais bancaires</v>
          </cell>
          <cell r="F112">
            <v>723.41</v>
          </cell>
          <cell r="H112">
            <v>952.38</v>
          </cell>
        </row>
        <row r="113">
          <cell r="C113">
            <v>6512</v>
          </cell>
          <cell r="D113" t="str">
            <v>Intérêts et pénalités</v>
          </cell>
        </row>
        <row r="114">
          <cell r="C114">
            <v>6520</v>
          </cell>
          <cell r="D114" t="str">
            <v>Intérêt sur marge de crédit</v>
          </cell>
          <cell r="F114">
            <v>943.39</v>
          </cell>
          <cell r="H114">
            <v>922.79</v>
          </cell>
        </row>
        <row r="115">
          <cell r="C115">
            <v>6560</v>
          </cell>
          <cell r="D115" t="str">
            <v>Intérêt et pénalités - gouv.</v>
          </cell>
          <cell r="H115">
            <v>5.15</v>
          </cell>
        </row>
        <row r="116">
          <cell r="C116" t="str">
            <v/>
          </cell>
          <cell r="D116" t="str">
            <v/>
          </cell>
          <cell r="F116" t="str">
            <v/>
          </cell>
          <cell r="H116" t="str">
            <v/>
          </cell>
        </row>
        <row r="117">
          <cell r="C117"/>
          <cell r="D117"/>
          <cell r="F117"/>
          <cell r="H117"/>
        </row>
        <row r="118">
          <cell r="C118"/>
          <cell r="D118"/>
          <cell r="F118"/>
          <cell r="H118"/>
        </row>
        <row r="119">
          <cell r="C119"/>
          <cell r="D119"/>
          <cell r="F119"/>
          <cell r="H119"/>
        </row>
        <row r="120">
          <cell r="C120"/>
          <cell r="D120"/>
          <cell r="F120"/>
          <cell r="H120"/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01"/>
  <sheetViews>
    <sheetView tabSelected="1" workbookViewId="0">
      <selection activeCell="J22" sqref="J22"/>
    </sheetView>
  </sheetViews>
  <sheetFormatPr baseColWidth="10" defaultRowHeight="14.25" x14ac:dyDescent="0.45"/>
  <cols>
    <col min="1" max="1" width="3.06640625" customWidth="1"/>
    <col min="2" max="19" width="12.33203125" customWidth="1"/>
    <col min="20" max="20" width="17" bestFit="1" customWidth="1"/>
    <col min="21" max="22" width="12.33203125" customWidth="1"/>
    <col min="23" max="23" width="13.33203125" customWidth="1"/>
    <col min="24" max="25" width="12.33203125" customWidth="1"/>
    <col min="29" max="29" width="12.3984375" customWidth="1"/>
  </cols>
  <sheetData>
    <row r="1" spans="1:30" x14ac:dyDescent="0.45">
      <c r="A1" s="52" t="s">
        <v>127</v>
      </c>
    </row>
    <row r="2" spans="1:30" ht="4.5" customHeight="1" thickBot="1" x14ac:dyDescent="0.5"/>
    <row r="3" spans="1:30" x14ac:dyDescent="0.45">
      <c r="B3" t="s">
        <v>124</v>
      </c>
      <c r="U3" s="97" t="s">
        <v>134</v>
      </c>
      <c r="V3" s="93"/>
      <c r="W3" s="93"/>
      <c r="X3" s="98"/>
      <c r="Z3" s="97" t="s">
        <v>145</v>
      </c>
      <c r="AA3" s="93"/>
      <c r="AB3" s="93"/>
      <c r="AC3" s="98"/>
    </row>
    <row r="4" spans="1:30" x14ac:dyDescent="0.45">
      <c r="B4" t="s">
        <v>122</v>
      </c>
      <c r="U4" s="99" t="s">
        <v>135</v>
      </c>
      <c r="X4" s="100"/>
      <c r="Z4" s="99" t="s">
        <v>146</v>
      </c>
      <c r="AC4" s="100"/>
    </row>
    <row r="5" spans="1:30" x14ac:dyDescent="0.45">
      <c r="B5" t="s">
        <v>123</v>
      </c>
      <c r="U5" s="99" t="s">
        <v>136</v>
      </c>
      <c r="X5" s="100"/>
      <c r="Z5" s="99" t="s">
        <v>147</v>
      </c>
      <c r="AC5" s="100"/>
    </row>
    <row r="6" spans="1:30" ht="14.65" thickBot="1" x14ac:dyDescent="0.5">
      <c r="U6" s="99" t="s">
        <v>137</v>
      </c>
      <c r="X6" s="100"/>
      <c r="Z6" s="95" t="s">
        <v>153</v>
      </c>
      <c r="AA6" s="72"/>
      <c r="AB6" s="72"/>
      <c r="AC6" s="102" t="e">
        <f>+AC5/AC4</f>
        <v>#DIV/0!</v>
      </c>
    </row>
    <row r="7" spans="1:30" x14ac:dyDescent="0.45">
      <c r="A7" s="87"/>
      <c r="B7" s="88" t="s">
        <v>128</v>
      </c>
      <c r="U7" s="99" t="s">
        <v>138</v>
      </c>
      <c r="X7" s="100"/>
    </row>
    <row r="8" spans="1:30" x14ac:dyDescent="0.45">
      <c r="B8" s="88" t="s">
        <v>129</v>
      </c>
      <c r="U8" s="99" t="s">
        <v>139</v>
      </c>
      <c r="X8" s="100"/>
    </row>
    <row r="9" spans="1:30" x14ac:dyDescent="0.45">
      <c r="B9" s="88" t="s">
        <v>130</v>
      </c>
      <c r="U9" s="99" t="s">
        <v>140</v>
      </c>
      <c r="X9" s="100"/>
    </row>
    <row r="10" spans="1:30" ht="14.65" thickBot="1" x14ac:dyDescent="0.5">
      <c r="B10" s="88" t="s">
        <v>133</v>
      </c>
      <c r="U10" s="95" t="s">
        <v>141</v>
      </c>
      <c r="V10" s="72"/>
      <c r="W10" s="72"/>
      <c r="X10" s="101"/>
    </row>
    <row r="11" spans="1:30" x14ac:dyDescent="0.45">
      <c r="B11" s="88" t="s">
        <v>143</v>
      </c>
    </row>
    <row r="12" spans="1:30" x14ac:dyDescent="0.45">
      <c r="B12" s="88" t="s">
        <v>142</v>
      </c>
    </row>
    <row r="15" spans="1:30" x14ac:dyDescent="0.45">
      <c r="A15" t="s">
        <v>125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x14ac:dyDescent="0.45">
      <c r="A16" t="s">
        <v>126</v>
      </c>
      <c r="C16" s="6">
        <f>SUM(C22:C3001)</f>
        <v>0</v>
      </c>
      <c r="D16" s="6"/>
      <c r="E16" s="6"/>
      <c r="F16" s="6"/>
      <c r="G16" s="6"/>
      <c r="H16" s="6">
        <f t="shared" ref="H16:Y16" si="0">SUM(H22:H3001)</f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  <c r="Y16" s="6">
        <f t="shared" si="0"/>
        <v>0</v>
      </c>
      <c r="Z16" s="6">
        <f>SUM(Z22:Z3001)</f>
        <v>0</v>
      </c>
      <c r="AA16" s="6">
        <f>SUM(AA22:AA3001)</f>
        <v>0</v>
      </c>
      <c r="AB16" s="6">
        <f>SUM(AB22:AB3001)</f>
        <v>0</v>
      </c>
      <c r="AC16" s="6">
        <f>SUM(AC22:AC3001)</f>
        <v>0</v>
      </c>
      <c r="AD16" s="6">
        <f>SUM(AD22:AD3001)</f>
        <v>0</v>
      </c>
    </row>
    <row r="17" spans="3:30" ht="14.65" thickBot="1" x14ac:dyDescent="0.5"/>
    <row r="18" spans="3:30" ht="14.65" thickBot="1" x14ac:dyDescent="0.5">
      <c r="U18" s="103" t="s">
        <v>132</v>
      </c>
      <c r="V18" s="104"/>
      <c r="W18" s="104"/>
      <c r="X18" s="104"/>
      <c r="Y18" s="105"/>
      <c r="Z18" s="106" t="s">
        <v>152</v>
      </c>
      <c r="AA18" s="107"/>
      <c r="AB18" s="107"/>
      <c r="AC18" s="107"/>
      <c r="AD18" s="108"/>
    </row>
    <row r="19" spans="3:30" s="86" customFormat="1" ht="57" x14ac:dyDescent="0.45">
      <c r="C19" s="91" t="s">
        <v>107</v>
      </c>
      <c r="D19" s="92" t="s">
        <v>154</v>
      </c>
      <c r="E19" s="92" t="s">
        <v>155</v>
      </c>
      <c r="F19" s="92" t="s">
        <v>156</v>
      </c>
      <c r="G19" s="92" t="s">
        <v>157</v>
      </c>
      <c r="H19" s="92" t="s">
        <v>116</v>
      </c>
      <c r="I19" s="92" t="s">
        <v>131</v>
      </c>
      <c r="J19" s="92" t="s">
        <v>104</v>
      </c>
      <c r="K19" s="92" t="s">
        <v>111</v>
      </c>
      <c r="L19" s="92" t="s">
        <v>117</v>
      </c>
      <c r="M19" s="92" t="s">
        <v>114</v>
      </c>
      <c r="N19" s="92" t="s">
        <v>109</v>
      </c>
      <c r="O19" s="92" t="s">
        <v>108</v>
      </c>
      <c r="P19" s="92" t="s">
        <v>118</v>
      </c>
      <c r="Q19" s="92" t="s">
        <v>110</v>
      </c>
      <c r="R19" s="92" t="s">
        <v>112</v>
      </c>
      <c r="S19" s="92" t="s">
        <v>119</v>
      </c>
      <c r="T19" s="93" t="s">
        <v>113</v>
      </c>
      <c r="U19" s="91" t="s">
        <v>115</v>
      </c>
      <c r="V19" s="92" t="s">
        <v>117</v>
      </c>
      <c r="W19" s="92" t="s">
        <v>120</v>
      </c>
      <c r="X19" s="92" t="s">
        <v>121</v>
      </c>
      <c r="Y19" s="94" t="s">
        <v>144</v>
      </c>
      <c r="Z19" s="91" t="s">
        <v>148</v>
      </c>
      <c r="AA19" s="92" t="s">
        <v>117</v>
      </c>
      <c r="AB19" s="92" t="s">
        <v>149</v>
      </c>
      <c r="AC19" s="92" t="s">
        <v>151</v>
      </c>
      <c r="AD19" s="94" t="s">
        <v>150</v>
      </c>
    </row>
    <row r="20" spans="3:30" ht="3.75" customHeight="1" thickBot="1" x14ac:dyDescent="0.5">
      <c r="C20" s="95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95"/>
      <c r="V20" s="72"/>
      <c r="W20" s="72"/>
      <c r="X20" s="72"/>
      <c r="Y20" s="96"/>
      <c r="Z20" s="95"/>
      <c r="AA20" s="72"/>
      <c r="AB20" s="72"/>
      <c r="AC20" s="72"/>
      <c r="AD20" s="96"/>
    </row>
    <row r="22" spans="3:30" x14ac:dyDescent="0.45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</row>
    <row r="23" spans="3:30" x14ac:dyDescent="0.4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</row>
    <row r="24" spans="3:30" x14ac:dyDescent="0.4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</row>
    <row r="25" spans="3:30" x14ac:dyDescent="0.45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</row>
    <row r="26" spans="3:30" x14ac:dyDescent="0.45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</row>
    <row r="27" spans="3:30" x14ac:dyDescent="0.45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</row>
    <row r="28" spans="3:30" x14ac:dyDescent="0.45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</row>
    <row r="29" spans="3:30" x14ac:dyDescent="0.45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</row>
    <row r="30" spans="3:30" x14ac:dyDescent="0.4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</row>
    <row r="31" spans="3:30" x14ac:dyDescent="0.45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3:30" x14ac:dyDescent="0.45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3:30" x14ac:dyDescent="0.45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</row>
    <row r="34" spans="3:30" x14ac:dyDescent="0.45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</row>
    <row r="35" spans="3:30" x14ac:dyDescent="0.45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  <row r="36" spans="3:30" x14ac:dyDescent="0.45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</row>
    <row r="37" spans="3:30" x14ac:dyDescent="0.45"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  <row r="38" spans="3:30" x14ac:dyDescent="0.45"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</row>
    <row r="39" spans="3:30" x14ac:dyDescent="0.4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</row>
    <row r="40" spans="3:30" x14ac:dyDescent="0.45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3:30" x14ac:dyDescent="0.4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3:30" x14ac:dyDescent="0.45"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3:30" x14ac:dyDescent="0.45"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3:30" x14ac:dyDescent="0.45"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</row>
    <row r="45" spans="3:30" x14ac:dyDescent="0.45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</row>
    <row r="46" spans="3:30" x14ac:dyDescent="0.45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</row>
    <row r="47" spans="3:30" x14ac:dyDescent="0.45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</row>
    <row r="48" spans="3:30" x14ac:dyDescent="0.45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</row>
    <row r="49" spans="3:30" x14ac:dyDescent="0.45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3:30" x14ac:dyDescent="0.45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</row>
    <row r="51" spans="3:30" x14ac:dyDescent="0.45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</row>
    <row r="52" spans="3:30" x14ac:dyDescent="0.45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</row>
    <row r="53" spans="3:30" x14ac:dyDescent="0.45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</row>
    <row r="54" spans="3:30" x14ac:dyDescent="0.45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</row>
    <row r="55" spans="3:30" x14ac:dyDescent="0.45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</row>
    <row r="56" spans="3:30" x14ac:dyDescent="0.45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</row>
    <row r="57" spans="3:30" x14ac:dyDescent="0.45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3:30" x14ac:dyDescent="0.45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</row>
    <row r="59" spans="3:30" x14ac:dyDescent="0.45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</row>
    <row r="60" spans="3:30" x14ac:dyDescent="0.45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</row>
    <row r="61" spans="3:30" x14ac:dyDescent="0.45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</row>
    <row r="62" spans="3:30" x14ac:dyDescent="0.45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</row>
    <row r="63" spans="3:30" x14ac:dyDescent="0.4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</row>
    <row r="64" spans="3:30" x14ac:dyDescent="0.45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</row>
    <row r="65" spans="3:30" x14ac:dyDescent="0.45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</row>
    <row r="66" spans="3:30" x14ac:dyDescent="0.45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</row>
    <row r="67" spans="3:30" x14ac:dyDescent="0.45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</row>
    <row r="68" spans="3:30" x14ac:dyDescent="0.45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</row>
    <row r="69" spans="3:30" x14ac:dyDescent="0.45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</row>
    <row r="70" spans="3:30" x14ac:dyDescent="0.45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</row>
    <row r="71" spans="3:30" x14ac:dyDescent="0.45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</row>
    <row r="72" spans="3:30" x14ac:dyDescent="0.45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</row>
    <row r="73" spans="3:30" x14ac:dyDescent="0.45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</row>
    <row r="74" spans="3:30" x14ac:dyDescent="0.45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</row>
    <row r="75" spans="3:30" x14ac:dyDescent="0.45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</row>
    <row r="76" spans="3:30" x14ac:dyDescent="0.45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</row>
    <row r="77" spans="3:30" x14ac:dyDescent="0.45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</row>
    <row r="78" spans="3:30" x14ac:dyDescent="0.45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</row>
    <row r="79" spans="3:30" x14ac:dyDescent="0.45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</row>
    <row r="80" spans="3:30" x14ac:dyDescent="0.45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</row>
    <row r="81" spans="3:30" x14ac:dyDescent="0.45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</row>
    <row r="82" spans="3:30" x14ac:dyDescent="0.45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</row>
    <row r="83" spans="3:30" x14ac:dyDescent="0.45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</row>
    <row r="84" spans="3:30" x14ac:dyDescent="0.45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</row>
    <row r="85" spans="3:30" x14ac:dyDescent="0.45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</row>
    <row r="86" spans="3:30" x14ac:dyDescent="0.45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</row>
    <row r="87" spans="3:30" x14ac:dyDescent="0.45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</row>
    <row r="88" spans="3:30" x14ac:dyDescent="0.45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</row>
    <row r="89" spans="3:30" x14ac:dyDescent="0.45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</row>
    <row r="90" spans="3:30" x14ac:dyDescent="0.45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</row>
    <row r="91" spans="3:30" x14ac:dyDescent="0.45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</row>
    <row r="92" spans="3:30" x14ac:dyDescent="0.45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</row>
    <row r="93" spans="3:30" x14ac:dyDescent="0.45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</row>
    <row r="94" spans="3:30" x14ac:dyDescent="0.45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</row>
    <row r="95" spans="3:30" x14ac:dyDescent="0.45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</row>
    <row r="96" spans="3:30" x14ac:dyDescent="0.45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</row>
    <row r="97" spans="3:30" x14ac:dyDescent="0.45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</row>
    <row r="98" spans="3:30" x14ac:dyDescent="0.45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</row>
    <row r="99" spans="3:30" x14ac:dyDescent="0.45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</row>
    <row r="100" spans="3:30" x14ac:dyDescent="0.45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</row>
    <row r="101" spans="3:30" x14ac:dyDescent="0.45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</row>
    <row r="102" spans="3:30" x14ac:dyDescent="0.45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</row>
    <row r="103" spans="3:30" x14ac:dyDescent="0.45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</row>
    <row r="104" spans="3:30" x14ac:dyDescent="0.45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</row>
    <row r="105" spans="3:30" x14ac:dyDescent="0.45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</row>
    <row r="106" spans="3:30" x14ac:dyDescent="0.45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</row>
    <row r="107" spans="3:30" x14ac:dyDescent="0.45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</row>
    <row r="108" spans="3:30" x14ac:dyDescent="0.45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</row>
    <row r="109" spans="3:30" x14ac:dyDescent="0.45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</row>
    <row r="110" spans="3:30" x14ac:dyDescent="0.45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</row>
    <row r="111" spans="3:30" x14ac:dyDescent="0.45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</row>
    <row r="112" spans="3:30" x14ac:dyDescent="0.45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</row>
    <row r="113" spans="3:30" x14ac:dyDescent="0.45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</row>
    <row r="114" spans="3:30" x14ac:dyDescent="0.45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</row>
    <row r="115" spans="3:30" x14ac:dyDescent="0.45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</row>
    <row r="116" spans="3:30" x14ac:dyDescent="0.4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</row>
    <row r="117" spans="3:30" x14ac:dyDescent="0.4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</row>
    <row r="118" spans="3:30" x14ac:dyDescent="0.4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</row>
    <row r="119" spans="3:30" x14ac:dyDescent="0.45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</row>
    <row r="120" spans="3:30" x14ac:dyDescent="0.45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</row>
    <row r="121" spans="3:30" x14ac:dyDescent="0.45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</row>
    <row r="122" spans="3:30" x14ac:dyDescent="0.45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</row>
    <row r="123" spans="3:30" x14ac:dyDescent="0.45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</row>
    <row r="124" spans="3:30" x14ac:dyDescent="0.45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</row>
    <row r="125" spans="3:30" x14ac:dyDescent="0.45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</row>
    <row r="126" spans="3:30" x14ac:dyDescent="0.45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</row>
    <row r="127" spans="3:30" x14ac:dyDescent="0.45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</row>
    <row r="128" spans="3:30" x14ac:dyDescent="0.45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</row>
    <row r="129" spans="3:30" x14ac:dyDescent="0.45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</row>
    <row r="130" spans="3:30" x14ac:dyDescent="0.45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</row>
    <row r="131" spans="3:30" x14ac:dyDescent="0.45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</row>
    <row r="132" spans="3:30" x14ac:dyDescent="0.45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</row>
    <row r="133" spans="3:30" x14ac:dyDescent="0.45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</row>
    <row r="134" spans="3:30" x14ac:dyDescent="0.45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</row>
    <row r="135" spans="3:30" x14ac:dyDescent="0.45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</row>
    <row r="136" spans="3:30" x14ac:dyDescent="0.45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</row>
    <row r="137" spans="3:30" x14ac:dyDescent="0.45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</row>
    <row r="138" spans="3:30" x14ac:dyDescent="0.45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</row>
    <row r="139" spans="3:30" x14ac:dyDescent="0.45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</row>
    <row r="140" spans="3:30" x14ac:dyDescent="0.45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</row>
    <row r="141" spans="3:30" x14ac:dyDescent="0.45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</row>
    <row r="142" spans="3:30" x14ac:dyDescent="0.45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</row>
    <row r="143" spans="3:30" x14ac:dyDescent="0.45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</row>
    <row r="144" spans="3:30" x14ac:dyDescent="0.45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</row>
    <row r="145" spans="3:30" x14ac:dyDescent="0.45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</row>
    <row r="146" spans="3:30" x14ac:dyDescent="0.45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</row>
    <row r="147" spans="3:30" x14ac:dyDescent="0.45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</row>
    <row r="148" spans="3:30" x14ac:dyDescent="0.45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</row>
    <row r="149" spans="3:30" x14ac:dyDescent="0.45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</row>
    <row r="150" spans="3:30" x14ac:dyDescent="0.45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</row>
    <row r="151" spans="3:30" x14ac:dyDescent="0.45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</row>
    <row r="152" spans="3:30" x14ac:dyDescent="0.45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</row>
    <row r="153" spans="3:30" x14ac:dyDescent="0.45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</row>
    <row r="154" spans="3:30" x14ac:dyDescent="0.45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</row>
    <row r="155" spans="3:30" x14ac:dyDescent="0.45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</row>
    <row r="156" spans="3:30" x14ac:dyDescent="0.45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</row>
    <row r="157" spans="3:30" x14ac:dyDescent="0.45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</row>
    <row r="158" spans="3:30" x14ac:dyDescent="0.45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</row>
    <row r="159" spans="3:30" x14ac:dyDescent="0.45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</row>
    <row r="160" spans="3:30" x14ac:dyDescent="0.45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</row>
    <row r="161" spans="3:30" x14ac:dyDescent="0.45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</row>
    <row r="162" spans="3:30" x14ac:dyDescent="0.45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</row>
    <row r="163" spans="3:30" x14ac:dyDescent="0.45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</row>
    <row r="164" spans="3:30" x14ac:dyDescent="0.45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</row>
    <row r="165" spans="3:30" x14ac:dyDescent="0.45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</row>
    <row r="166" spans="3:30" x14ac:dyDescent="0.45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</row>
    <row r="167" spans="3:30" x14ac:dyDescent="0.45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</row>
    <row r="168" spans="3:30" x14ac:dyDescent="0.45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</row>
    <row r="169" spans="3:30" x14ac:dyDescent="0.45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</row>
    <row r="170" spans="3:30" x14ac:dyDescent="0.45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</row>
    <row r="171" spans="3:30" x14ac:dyDescent="0.45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</row>
    <row r="172" spans="3:30" x14ac:dyDescent="0.45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</row>
    <row r="173" spans="3:30" x14ac:dyDescent="0.45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</row>
    <row r="174" spans="3:30" x14ac:dyDescent="0.45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</row>
    <row r="175" spans="3:30" x14ac:dyDescent="0.45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</row>
    <row r="176" spans="3:30" x14ac:dyDescent="0.45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</row>
    <row r="177" spans="3:30" x14ac:dyDescent="0.45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</row>
    <row r="178" spans="3:30" x14ac:dyDescent="0.45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</row>
    <row r="179" spans="3:30" x14ac:dyDescent="0.45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</row>
    <row r="180" spans="3:30" x14ac:dyDescent="0.45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</row>
    <row r="181" spans="3:30" x14ac:dyDescent="0.45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</row>
    <row r="182" spans="3:30" x14ac:dyDescent="0.45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</row>
    <row r="183" spans="3:30" x14ac:dyDescent="0.45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</row>
    <row r="184" spans="3:30" x14ac:dyDescent="0.45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</row>
    <row r="185" spans="3:30" x14ac:dyDescent="0.45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</row>
    <row r="186" spans="3:30" x14ac:dyDescent="0.45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</row>
    <row r="187" spans="3:30" x14ac:dyDescent="0.45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</row>
    <row r="188" spans="3:30" x14ac:dyDescent="0.45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</row>
    <row r="189" spans="3:30" x14ac:dyDescent="0.45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</row>
    <row r="190" spans="3:30" x14ac:dyDescent="0.45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</row>
    <row r="191" spans="3:30" x14ac:dyDescent="0.45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</row>
    <row r="192" spans="3:30" x14ac:dyDescent="0.45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</row>
    <row r="193" spans="3:30" x14ac:dyDescent="0.45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</row>
    <row r="194" spans="3:30" x14ac:dyDescent="0.45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</row>
    <row r="195" spans="3:30" x14ac:dyDescent="0.45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</row>
    <row r="196" spans="3:30" x14ac:dyDescent="0.45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</row>
    <row r="197" spans="3:30" x14ac:dyDescent="0.45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</row>
    <row r="198" spans="3:30" x14ac:dyDescent="0.45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</row>
    <row r="199" spans="3:30" x14ac:dyDescent="0.45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</row>
    <row r="200" spans="3:30" x14ac:dyDescent="0.45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</row>
    <row r="201" spans="3:30" x14ac:dyDescent="0.45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</row>
    <row r="202" spans="3:30" x14ac:dyDescent="0.45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</row>
    <row r="203" spans="3:30" x14ac:dyDescent="0.45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</row>
    <row r="204" spans="3:30" x14ac:dyDescent="0.45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</row>
    <row r="205" spans="3:30" x14ac:dyDescent="0.45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</row>
    <row r="206" spans="3:30" x14ac:dyDescent="0.45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</row>
    <row r="207" spans="3:30" x14ac:dyDescent="0.45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</row>
    <row r="208" spans="3:30" x14ac:dyDescent="0.45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</row>
    <row r="209" spans="3:30" x14ac:dyDescent="0.45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</row>
    <row r="210" spans="3:30" x14ac:dyDescent="0.45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</row>
    <row r="211" spans="3:30" x14ac:dyDescent="0.45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</row>
    <row r="212" spans="3:30" x14ac:dyDescent="0.45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</row>
    <row r="213" spans="3:30" x14ac:dyDescent="0.45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</row>
    <row r="214" spans="3:30" x14ac:dyDescent="0.45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</row>
    <row r="215" spans="3:30" x14ac:dyDescent="0.45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</row>
    <row r="216" spans="3:30" x14ac:dyDescent="0.45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</row>
    <row r="217" spans="3:30" x14ac:dyDescent="0.45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</row>
    <row r="218" spans="3:30" x14ac:dyDescent="0.45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</row>
    <row r="219" spans="3:30" x14ac:dyDescent="0.45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</row>
    <row r="220" spans="3:30" x14ac:dyDescent="0.45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</row>
    <row r="221" spans="3:30" x14ac:dyDescent="0.45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</row>
    <row r="222" spans="3:30" x14ac:dyDescent="0.45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</row>
    <row r="223" spans="3:30" x14ac:dyDescent="0.45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</row>
    <row r="224" spans="3:30" x14ac:dyDescent="0.45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</row>
    <row r="225" spans="3:30" x14ac:dyDescent="0.45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</row>
    <row r="226" spans="3:30" x14ac:dyDescent="0.45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</row>
    <row r="227" spans="3:30" x14ac:dyDescent="0.45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</row>
    <row r="228" spans="3:30" x14ac:dyDescent="0.45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</row>
    <row r="229" spans="3:30" x14ac:dyDescent="0.45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</row>
    <row r="230" spans="3:30" x14ac:dyDescent="0.45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</row>
    <row r="231" spans="3:30" x14ac:dyDescent="0.45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</row>
    <row r="232" spans="3:30" x14ac:dyDescent="0.45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</row>
    <row r="233" spans="3:30" x14ac:dyDescent="0.45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</row>
    <row r="234" spans="3:30" x14ac:dyDescent="0.45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</row>
    <row r="235" spans="3:30" x14ac:dyDescent="0.45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</row>
    <row r="236" spans="3:30" x14ac:dyDescent="0.45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</row>
    <row r="237" spans="3:30" x14ac:dyDescent="0.45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</row>
    <row r="238" spans="3:30" x14ac:dyDescent="0.45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</row>
    <row r="239" spans="3:30" x14ac:dyDescent="0.45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</row>
    <row r="240" spans="3:30" x14ac:dyDescent="0.45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</row>
    <row r="241" spans="3:30" x14ac:dyDescent="0.45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</row>
    <row r="242" spans="3:30" x14ac:dyDescent="0.45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</row>
    <row r="243" spans="3:30" x14ac:dyDescent="0.45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</row>
    <row r="244" spans="3:30" x14ac:dyDescent="0.45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</row>
    <row r="245" spans="3:30" x14ac:dyDescent="0.45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</row>
    <row r="246" spans="3:30" x14ac:dyDescent="0.45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</row>
    <row r="247" spans="3:30" x14ac:dyDescent="0.45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</row>
    <row r="248" spans="3:30" x14ac:dyDescent="0.45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</row>
    <row r="249" spans="3:30" x14ac:dyDescent="0.45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</row>
    <row r="250" spans="3:30" x14ac:dyDescent="0.45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</row>
    <row r="251" spans="3:30" x14ac:dyDescent="0.45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</row>
    <row r="252" spans="3:30" x14ac:dyDescent="0.45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</row>
    <row r="253" spans="3:30" x14ac:dyDescent="0.45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</row>
    <row r="254" spans="3:30" x14ac:dyDescent="0.45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</row>
    <row r="255" spans="3:30" x14ac:dyDescent="0.45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</row>
    <row r="256" spans="3:30" x14ac:dyDescent="0.45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</row>
    <row r="257" spans="3:30" x14ac:dyDescent="0.45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</row>
    <row r="258" spans="3:30" x14ac:dyDescent="0.45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</row>
    <row r="259" spans="3:30" x14ac:dyDescent="0.45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</row>
    <row r="260" spans="3:30" x14ac:dyDescent="0.45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</row>
    <row r="261" spans="3:30" x14ac:dyDescent="0.45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</row>
    <row r="262" spans="3:30" x14ac:dyDescent="0.45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</row>
    <row r="263" spans="3:30" x14ac:dyDescent="0.45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</row>
    <row r="264" spans="3:30" x14ac:dyDescent="0.45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</row>
    <row r="265" spans="3:30" x14ac:dyDescent="0.45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</row>
    <row r="266" spans="3:30" x14ac:dyDescent="0.45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</row>
    <row r="267" spans="3:30" x14ac:dyDescent="0.45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</row>
    <row r="268" spans="3:30" x14ac:dyDescent="0.45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</row>
    <row r="269" spans="3:30" x14ac:dyDescent="0.45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</row>
    <row r="270" spans="3:30" x14ac:dyDescent="0.45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</row>
    <row r="271" spans="3:30" x14ac:dyDescent="0.45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</row>
    <row r="272" spans="3:30" x14ac:dyDescent="0.45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</row>
    <row r="273" spans="3:30" x14ac:dyDescent="0.45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</row>
    <row r="274" spans="3:30" x14ac:dyDescent="0.45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</row>
    <row r="275" spans="3:30" x14ac:dyDescent="0.45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</row>
    <row r="276" spans="3:30" x14ac:dyDescent="0.45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</row>
    <row r="277" spans="3:30" x14ac:dyDescent="0.45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</row>
    <row r="278" spans="3:30" x14ac:dyDescent="0.45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</row>
    <row r="279" spans="3:30" x14ac:dyDescent="0.45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</row>
    <row r="280" spans="3:30" x14ac:dyDescent="0.45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</row>
    <row r="281" spans="3:30" x14ac:dyDescent="0.45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</row>
    <row r="282" spans="3:30" x14ac:dyDescent="0.45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</row>
    <row r="283" spans="3:30" x14ac:dyDescent="0.45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</row>
    <row r="284" spans="3:30" x14ac:dyDescent="0.45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</row>
    <row r="285" spans="3:30" x14ac:dyDescent="0.45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</row>
    <row r="286" spans="3:30" x14ac:dyDescent="0.45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</row>
    <row r="287" spans="3:30" x14ac:dyDescent="0.45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</row>
    <row r="288" spans="3:30" x14ac:dyDescent="0.45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</row>
    <row r="289" spans="3:30" x14ac:dyDescent="0.45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</row>
    <row r="290" spans="3:30" x14ac:dyDescent="0.45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</row>
    <row r="291" spans="3:30" x14ac:dyDescent="0.45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</row>
    <row r="292" spans="3:30" x14ac:dyDescent="0.45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</row>
    <row r="293" spans="3:30" x14ac:dyDescent="0.45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</row>
    <row r="294" spans="3:30" x14ac:dyDescent="0.45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</row>
    <row r="295" spans="3:30" x14ac:dyDescent="0.45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</row>
    <row r="296" spans="3:30" x14ac:dyDescent="0.45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</row>
    <row r="297" spans="3:30" x14ac:dyDescent="0.45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</row>
    <row r="298" spans="3:30" x14ac:dyDescent="0.45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</row>
    <row r="299" spans="3:30" x14ac:dyDescent="0.45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</row>
    <row r="300" spans="3:30" x14ac:dyDescent="0.45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</row>
    <row r="301" spans="3:30" x14ac:dyDescent="0.45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</row>
    <row r="302" spans="3:30" x14ac:dyDescent="0.45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</row>
    <row r="303" spans="3:30" x14ac:dyDescent="0.45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</row>
    <row r="304" spans="3:30" x14ac:dyDescent="0.45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</row>
    <row r="305" spans="3:30" x14ac:dyDescent="0.45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</row>
    <row r="306" spans="3:30" x14ac:dyDescent="0.45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</row>
    <row r="307" spans="3:30" x14ac:dyDescent="0.45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</row>
    <row r="308" spans="3:30" x14ac:dyDescent="0.45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</row>
    <row r="309" spans="3:30" x14ac:dyDescent="0.45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</row>
    <row r="310" spans="3:30" x14ac:dyDescent="0.45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</row>
    <row r="311" spans="3:30" x14ac:dyDescent="0.45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</row>
    <row r="312" spans="3:30" x14ac:dyDescent="0.45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</row>
    <row r="313" spans="3:30" x14ac:dyDescent="0.45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</row>
    <row r="314" spans="3:30" x14ac:dyDescent="0.45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</row>
    <row r="315" spans="3:30" x14ac:dyDescent="0.45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</row>
    <row r="316" spans="3:30" x14ac:dyDescent="0.45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</row>
    <row r="317" spans="3:30" x14ac:dyDescent="0.45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</row>
    <row r="318" spans="3:30" x14ac:dyDescent="0.45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</row>
    <row r="319" spans="3:30" x14ac:dyDescent="0.45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</row>
    <row r="320" spans="3:30" x14ac:dyDescent="0.45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</row>
    <row r="321" spans="3:30" x14ac:dyDescent="0.45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</row>
    <row r="322" spans="3:30" x14ac:dyDescent="0.45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</row>
    <row r="323" spans="3:30" x14ac:dyDescent="0.45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</row>
    <row r="324" spans="3:30" x14ac:dyDescent="0.45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</row>
    <row r="325" spans="3:30" x14ac:dyDescent="0.45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</row>
    <row r="326" spans="3:30" x14ac:dyDescent="0.45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</row>
    <row r="327" spans="3:30" x14ac:dyDescent="0.45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</row>
    <row r="328" spans="3:30" x14ac:dyDescent="0.45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</row>
    <row r="329" spans="3:30" x14ac:dyDescent="0.45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</row>
    <row r="330" spans="3:30" x14ac:dyDescent="0.45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</row>
    <row r="331" spans="3:30" x14ac:dyDescent="0.45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</row>
    <row r="332" spans="3:30" x14ac:dyDescent="0.45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</row>
    <row r="333" spans="3:30" x14ac:dyDescent="0.45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</row>
    <row r="334" spans="3:30" x14ac:dyDescent="0.45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</row>
    <row r="335" spans="3:30" x14ac:dyDescent="0.45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</row>
    <row r="336" spans="3:30" x14ac:dyDescent="0.45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</row>
    <row r="337" spans="3:30" x14ac:dyDescent="0.45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</row>
    <row r="338" spans="3:30" x14ac:dyDescent="0.45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</row>
    <row r="339" spans="3:30" x14ac:dyDescent="0.45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</row>
    <row r="340" spans="3:30" x14ac:dyDescent="0.45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</row>
    <row r="341" spans="3:30" x14ac:dyDescent="0.45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</row>
    <row r="342" spans="3:30" x14ac:dyDescent="0.45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</row>
    <row r="343" spans="3:30" x14ac:dyDescent="0.45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</row>
    <row r="344" spans="3:30" x14ac:dyDescent="0.45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</row>
    <row r="345" spans="3:30" x14ac:dyDescent="0.45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</row>
    <row r="346" spans="3:30" x14ac:dyDescent="0.45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</row>
    <row r="347" spans="3:30" x14ac:dyDescent="0.45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</row>
    <row r="348" spans="3:30" x14ac:dyDescent="0.45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</row>
    <row r="349" spans="3:30" x14ac:dyDescent="0.45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</row>
    <row r="350" spans="3:30" x14ac:dyDescent="0.45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</row>
    <row r="351" spans="3:30" x14ac:dyDescent="0.45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</row>
    <row r="352" spans="3:30" x14ac:dyDescent="0.45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</row>
    <row r="353" spans="3:30" x14ac:dyDescent="0.45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</row>
    <row r="354" spans="3:30" x14ac:dyDescent="0.45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</row>
    <row r="355" spans="3:30" x14ac:dyDescent="0.45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</row>
    <row r="356" spans="3:30" x14ac:dyDescent="0.45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</row>
    <row r="357" spans="3:30" x14ac:dyDescent="0.45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</row>
    <row r="358" spans="3:30" x14ac:dyDescent="0.45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</row>
    <row r="359" spans="3:30" x14ac:dyDescent="0.45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</row>
    <row r="360" spans="3:30" x14ac:dyDescent="0.45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</row>
    <row r="361" spans="3:30" x14ac:dyDescent="0.45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</row>
    <row r="362" spans="3:30" x14ac:dyDescent="0.45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</row>
    <row r="363" spans="3:30" x14ac:dyDescent="0.45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</row>
    <row r="364" spans="3:30" x14ac:dyDescent="0.45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</row>
    <row r="365" spans="3:30" x14ac:dyDescent="0.45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</row>
    <row r="366" spans="3:30" x14ac:dyDescent="0.45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</row>
    <row r="367" spans="3:30" x14ac:dyDescent="0.45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</row>
    <row r="368" spans="3:30" x14ac:dyDescent="0.45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</row>
    <row r="369" spans="3:30" x14ac:dyDescent="0.45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</row>
    <row r="370" spans="3:30" x14ac:dyDescent="0.45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</row>
    <row r="371" spans="3:30" x14ac:dyDescent="0.45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</row>
    <row r="372" spans="3:30" x14ac:dyDescent="0.45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</row>
    <row r="373" spans="3:30" x14ac:dyDescent="0.45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</row>
    <row r="374" spans="3:30" x14ac:dyDescent="0.45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</row>
    <row r="375" spans="3:30" x14ac:dyDescent="0.45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</row>
    <row r="376" spans="3:30" x14ac:dyDescent="0.45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</row>
    <row r="377" spans="3:30" x14ac:dyDescent="0.45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</row>
    <row r="378" spans="3:30" x14ac:dyDescent="0.45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</row>
    <row r="379" spans="3:30" x14ac:dyDescent="0.45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</row>
    <row r="380" spans="3:30" x14ac:dyDescent="0.45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</row>
    <row r="381" spans="3:30" x14ac:dyDescent="0.45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</row>
    <row r="382" spans="3:30" x14ac:dyDescent="0.45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</row>
    <row r="383" spans="3:30" x14ac:dyDescent="0.45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</row>
    <row r="384" spans="3:30" x14ac:dyDescent="0.45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</row>
    <row r="385" spans="3:30" x14ac:dyDescent="0.45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</row>
    <row r="386" spans="3:30" x14ac:dyDescent="0.45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</row>
    <row r="387" spans="3:30" x14ac:dyDescent="0.45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</row>
    <row r="388" spans="3:30" x14ac:dyDescent="0.45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</row>
    <row r="389" spans="3:30" x14ac:dyDescent="0.45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</row>
    <row r="390" spans="3:30" x14ac:dyDescent="0.45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</row>
    <row r="391" spans="3:30" x14ac:dyDescent="0.45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</row>
    <row r="392" spans="3:30" x14ac:dyDescent="0.45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</row>
    <row r="393" spans="3:30" x14ac:dyDescent="0.45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</row>
    <row r="394" spans="3:30" x14ac:dyDescent="0.45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</row>
    <row r="395" spans="3:30" x14ac:dyDescent="0.45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</row>
    <row r="396" spans="3:30" x14ac:dyDescent="0.45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</row>
    <row r="397" spans="3:30" x14ac:dyDescent="0.45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</row>
    <row r="398" spans="3:30" x14ac:dyDescent="0.45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</row>
    <row r="399" spans="3:30" x14ac:dyDescent="0.45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</row>
    <row r="400" spans="3:30" x14ac:dyDescent="0.45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</row>
    <row r="401" spans="3:30" x14ac:dyDescent="0.45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</row>
    <row r="402" spans="3:30" x14ac:dyDescent="0.45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</row>
    <row r="403" spans="3:30" x14ac:dyDescent="0.45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</row>
    <row r="404" spans="3:30" x14ac:dyDescent="0.45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</row>
    <row r="405" spans="3:30" x14ac:dyDescent="0.45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</row>
    <row r="406" spans="3:30" x14ac:dyDescent="0.45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</row>
    <row r="407" spans="3:30" x14ac:dyDescent="0.45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</row>
    <row r="408" spans="3:30" x14ac:dyDescent="0.45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</row>
    <row r="409" spans="3:30" x14ac:dyDescent="0.45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</row>
    <row r="410" spans="3:30" x14ac:dyDescent="0.45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</row>
    <row r="411" spans="3:30" x14ac:dyDescent="0.45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</row>
    <row r="412" spans="3:30" x14ac:dyDescent="0.45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</row>
    <row r="413" spans="3:30" x14ac:dyDescent="0.45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</row>
    <row r="414" spans="3:30" x14ac:dyDescent="0.45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</row>
    <row r="415" spans="3:30" x14ac:dyDescent="0.45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</row>
    <row r="416" spans="3:30" x14ac:dyDescent="0.45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</row>
    <row r="417" spans="3:30" x14ac:dyDescent="0.45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</row>
    <row r="418" spans="3:30" x14ac:dyDescent="0.45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</row>
    <row r="419" spans="3:30" x14ac:dyDescent="0.45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</row>
    <row r="420" spans="3:30" x14ac:dyDescent="0.45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</row>
    <row r="421" spans="3:30" x14ac:dyDescent="0.45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</row>
    <row r="422" spans="3:30" x14ac:dyDescent="0.45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</row>
    <row r="423" spans="3:30" x14ac:dyDescent="0.45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</row>
    <row r="424" spans="3:30" x14ac:dyDescent="0.45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</row>
    <row r="425" spans="3:30" x14ac:dyDescent="0.45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</row>
    <row r="426" spans="3:30" x14ac:dyDescent="0.45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</row>
    <row r="427" spans="3:30" x14ac:dyDescent="0.45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</row>
    <row r="428" spans="3:30" x14ac:dyDescent="0.45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</row>
    <row r="429" spans="3:30" x14ac:dyDescent="0.45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</row>
    <row r="430" spans="3:30" x14ac:dyDescent="0.45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</row>
    <row r="431" spans="3:30" x14ac:dyDescent="0.45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</row>
    <row r="432" spans="3:30" x14ac:dyDescent="0.45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</row>
    <row r="433" spans="3:30" x14ac:dyDescent="0.45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</row>
    <row r="434" spans="3:30" x14ac:dyDescent="0.45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</row>
    <row r="435" spans="3:30" x14ac:dyDescent="0.45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</row>
    <row r="436" spans="3:30" x14ac:dyDescent="0.45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</row>
    <row r="437" spans="3:30" x14ac:dyDescent="0.45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</row>
    <row r="438" spans="3:30" x14ac:dyDescent="0.45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</row>
    <row r="439" spans="3:30" x14ac:dyDescent="0.45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</row>
    <row r="440" spans="3:30" x14ac:dyDescent="0.45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</row>
    <row r="441" spans="3:30" x14ac:dyDescent="0.45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</row>
    <row r="442" spans="3:30" x14ac:dyDescent="0.45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</row>
    <row r="443" spans="3:30" x14ac:dyDescent="0.45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</row>
    <row r="444" spans="3:30" x14ac:dyDescent="0.45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</row>
    <row r="445" spans="3:30" x14ac:dyDescent="0.45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</row>
    <row r="446" spans="3:30" x14ac:dyDescent="0.45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</row>
    <row r="447" spans="3:30" x14ac:dyDescent="0.45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</row>
    <row r="448" spans="3:30" x14ac:dyDescent="0.45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</row>
    <row r="449" spans="3:30" x14ac:dyDescent="0.45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</row>
    <row r="450" spans="3:30" x14ac:dyDescent="0.45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</row>
    <row r="451" spans="3:30" x14ac:dyDescent="0.45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</row>
    <row r="452" spans="3:30" x14ac:dyDescent="0.45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</row>
    <row r="453" spans="3:30" x14ac:dyDescent="0.45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</row>
    <row r="454" spans="3:30" x14ac:dyDescent="0.45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</row>
    <row r="455" spans="3:30" x14ac:dyDescent="0.45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</row>
    <row r="456" spans="3:30" x14ac:dyDescent="0.45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</row>
    <row r="457" spans="3:30" x14ac:dyDescent="0.45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</row>
    <row r="458" spans="3:30" x14ac:dyDescent="0.45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</row>
    <row r="459" spans="3:30" x14ac:dyDescent="0.45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</row>
    <row r="460" spans="3:30" x14ac:dyDescent="0.45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</row>
    <row r="461" spans="3:30" x14ac:dyDescent="0.45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</row>
    <row r="462" spans="3:30" x14ac:dyDescent="0.45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</row>
    <row r="463" spans="3:30" x14ac:dyDescent="0.45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</row>
    <row r="464" spans="3:30" x14ac:dyDescent="0.45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</row>
    <row r="465" spans="3:30" x14ac:dyDescent="0.45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</row>
    <row r="466" spans="3:30" x14ac:dyDescent="0.45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</row>
    <row r="467" spans="3:30" x14ac:dyDescent="0.45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</row>
    <row r="468" spans="3:30" x14ac:dyDescent="0.45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</row>
    <row r="469" spans="3:30" x14ac:dyDescent="0.45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</row>
    <row r="470" spans="3:30" x14ac:dyDescent="0.45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</row>
    <row r="471" spans="3:30" x14ac:dyDescent="0.45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</row>
    <row r="472" spans="3:30" x14ac:dyDescent="0.45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</row>
    <row r="473" spans="3:30" x14ac:dyDescent="0.45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</row>
    <row r="474" spans="3:30" x14ac:dyDescent="0.45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</row>
    <row r="475" spans="3:30" x14ac:dyDescent="0.45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</row>
    <row r="476" spans="3:30" x14ac:dyDescent="0.45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</row>
    <row r="477" spans="3:30" x14ac:dyDescent="0.45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</row>
    <row r="478" spans="3:30" x14ac:dyDescent="0.45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</row>
    <row r="479" spans="3:30" x14ac:dyDescent="0.45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</row>
    <row r="480" spans="3:30" x14ac:dyDescent="0.45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</row>
    <row r="481" spans="3:30" x14ac:dyDescent="0.45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</row>
    <row r="482" spans="3:30" x14ac:dyDescent="0.45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</row>
    <row r="483" spans="3:30" x14ac:dyDescent="0.45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</row>
    <row r="484" spans="3:30" x14ac:dyDescent="0.45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</row>
    <row r="485" spans="3:30" x14ac:dyDescent="0.45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</row>
    <row r="486" spans="3:30" x14ac:dyDescent="0.45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</row>
    <row r="487" spans="3:30" x14ac:dyDescent="0.45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</row>
    <row r="488" spans="3:30" x14ac:dyDescent="0.45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</row>
    <row r="489" spans="3:30" x14ac:dyDescent="0.45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</row>
    <row r="490" spans="3:30" x14ac:dyDescent="0.45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</row>
    <row r="491" spans="3:30" x14ac:dyDescent="0.45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</row>
    <row r="492" spans="3:30" x14ac:dyDescent="0.45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</row>
    <row r="493" spans="3:30" x14ac:dyDescent="0.45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</row>
    <row r="494" spans="3:30" x14ac:dyDescent="0.45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</row>
    <row r="495" spans="3:30" x14ac:dyDescent="0.45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</row>
    <row r="496" spans="3:30" x14ac:dyDescent="0.45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</row>
    <row r="497" spans="3:30" x14ac:dyDescent="0.45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</row>
    <row r="498" spans="3:30" x14ac:dyDescent="0.45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</row>
    <row r="499" spans="3:30" x14ac:dyDescent="0.45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</row>
    <row r="500" spans="3:30" x14ac:dyDescent="0.45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</row>
    <row r="501" spans="3:30" x14ac:dyDescent="0.45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</row>
    <row r="502" spans="3:30" x14ac:dyDescent="0.45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</row>
    <row r="503" spans="3:30" x14ac:dyDescent="0.45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</row>
    <row r="504" spans="3:30" x14ac:dyDescent="0.45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</row>
    <row r="505" spans="3:30" x14ac:dyDescent="0.45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</row>
    <row r="506" spans="3:30" x14ac:dyDescent="0.45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</row>
    <row r="507" spans="3:30" x14ac:dyDescent="0.45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</row>
    <row r="508" spans="3:30" x14ac:dyDescent="0.45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</row>
    <row r="509" spans="3:30" x14ac:dyDescent="0.45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</row>
    <row r="510" spans="3:30" x14ac:dyDescent="0.45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</row>
    <row r="511" spans="3:30" x14ac:dyDescent="0.45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</row>
    <row r="512" spans="3:30" x14ac:dyDescent="0.45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</row>
    <row r="513" spans="3:30" x14ac:dyDescent="0.45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</row>
    <row r="514" spans="3:30" x14ac:dyDescent="0.45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</row>
    <row r="515" spans="3:30" x14ac:dyDescent="0.45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</row>
    <row r="516" spans="3:30" x14ac:dyDescent="0.45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</row>
    <row r="517" spans="3:30" x14ac:dyDescent="0.45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</row>
    <row r="518" spans="3:30" x14ac:dyDescent="0.45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</row>
    <row r="519" spans="3:30" x14ac:dyDescent="0.45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</row>
    <row r="520" spans="3:30" x14ac:dyDescent="0.45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</row>
    <row r="521" spans="3:30" x14ac:dyDescent="0.45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</row>
    <row r="522" spans="3:30" x14ac:dyDescent="0.45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</row>
    <row r="523" spans="3:30" x14ac:dyDescent="0.45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</row>
    <row r="524" spans="3:30" x14ac:dyDescent="0.45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</row>
    <row r="525" spans="3:30" x14ac:dyDescent="0.45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</row>
    <row r="526" spans="3:30" x14ac:dyDescent="0.45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</row>
    <row r="527" spans="3:30" x14ac:dyDescent="0.45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</row>
    <row r="528" spans="3:30" x14ac:dyDescent="0.45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</row>
    <row r="529" spans="3:30" x14ac:dyDescent="0.45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</row>
    <row r="530" spans="3:30" x14ac:dyDescent="0.45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</row>
    <row r="531" spans="3:30" x14ac:dyDescent="0.45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</row>
    <row r="532" spans="3:30" x14ac:dyDescent="0.45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</row>
    <row r="533" spans="3:30" x14ac:dyDescent="0.45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</row>
    <row r="534" spans="3:30" x14ac:dyDescent="0.45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</row>
    <row r="535" spans="3:30" x14ac:dyDescent="0.45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</row>
    <row r="536" spans="3:30" x14ac:dyDescent="0.45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</row>
    <row r="537" spans="3:30" x14ac:dyDescent="0.45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</row>
    <row r="538" spans="3:30" x14ac:dyDescent="0.45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</row>
    <row r="539" spans="3:30" x14ac:dyDescent="0.45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</row>
    <row r="540" spans="3:30" x14ac:dyDescent="0.45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</row>
    <row r="541" spans="3:30" x14ac:dyDescent="0.45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</row>
    <row r="542" spans="3:30" x14ac:dyDescent="0.45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</row>
    <row r="543" spans="3:30" x14ac:dyDescent="0.45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</row>
    <row r="544" spans="3:30" x14ac:dyDescent="0.45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</row>
    <row r="545" spans="3:30" x14ac:dyDescent="0.45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</row>
    <row r="546" spans="3:30" x14ac:dyDescent="0.45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</row>
    <row r="547" spans="3:30" x14ac:dyDescent="0.45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</row>
    <row r="548" spans="3:30" x14ac:dyDescent="0.45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</row>
    <row r="549" spans="3:30" x14ac:dyDescent="0.45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</row>
    <row r="550" spans="3:30" x14ac:dyDescent="0.45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</row>
    <row r="551" spans="3:30" x14ac:dyDescent="0.45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</row>
    <row r="552" spans="3:30" x14ac:dyDescent="0.45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</row>
    <row r="553" spans="3:30" x14ac:dyDescent="0.45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</row>
    <row r="554" spans="3:30" x14ac:dyDescent="0.45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</row>
    <row r="555" spans="3:30" x14ac:dyDescent="0.45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</row>
    <row r="556" spans="3:30" x14ac:dyDescent="0.45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</row>
    <row r="557" spans="3:30" x14ac:dyDescent="0.45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</row>
    <row r="558" spans="3:30" x14ac:dyDescent="0.45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</row>
    <row r="559" spans="3:30" x14ac:dyDescent="0.45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</row>
    <row r="560" spans="3:30" x14ac:dyDescent="0.45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</row>
    <row r="561" spans="3:30" x14ac:dyDescent="0.45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</row>
    <row r="562" spans="3:30" x14ac:dyDescent="0.45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</row>
    <row r="563" spans="3:30" x14ac:dyDescent="0.45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</row>
    <row r="564" spans="3:30" x14ac:dyDescent="0.45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</row>
    <row r="565" spans="3:30" x14ac:dyDescent="0.45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</row>
    <row r="566" spans="3:30" x14ac:dyDescent="0.45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</row>
    <row r="567" spans="3:30" x14ac:dyDescent="0.45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</row>
    <row r="568" spans="3:30" x14ac:dyDescent="0.45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</row>
    <row r="569" spans="3:30" x14ac:dyDescent="0.45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</row>
    <row r="570" spans="3:30" x14ac:dyDescent="0.45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</row>
    <row r="571" spans="3:30" x14ac:dyDescent="0.45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</row>
    <row r="572" spans="3:30" x14ac:dyDescent="0.45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</row>
    <row r="573" spans="3:30" x14ac:dyDescent="0.45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</row>
    <row r="574" spans="3:30" x14ac:dyDescent="0.45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</row>
    <row r="575" spans="3:30" x14ac:dyDescent="0.45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</row>
    <row r="576" spans="3:30" x14ac:dyDescent="0.45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</row>
    <row r="577" spans="3:30" x14ac:dyDescent="0.45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</row>
    <row r="578" spans="3:30" x14ac:dyDescent="0.45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</row>
    <row r="579" spans="3:30" x14ac:dyDescent="0.45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</row>
    <row r="580" spans="3:30" x14ac:dyDescent="0.45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</row>
    <row r="581" spans="3:30" x14ac:dyDescent="0.45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</row>
    <row r="582" spans="3:30" x14ac:dyDescent="0.45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</row>
    <row r="583" spans="3:30" x14ac:dyDescent="0.45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</row>
    <row r="584" spans="3:30" x14ac:dyDescent="0.45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</row>
    <row r="585" spans="3:30" x14ac:dyDescent="0.45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</row>
    <row r="586" spans="3:30" x14ac:dyDescent="0.45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</row>
    <row r="587" spans="3:30" x14ac:dyDescent="0.45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</row>
    <row r="588" spans="3:30" x14ac:dyDescent="0.45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</row>
    <row r="589" spans="3:30" x14ac:dyDescent="0.45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</row>
    <row r="590" spans="3:30" x14ac:dyDescent="0.45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</row>
    <row r="591" spans="3:30" x14ac:dyDescent="0.45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</row>
    <row r="592" spans="3:30" x14ac:dyDescent="0.45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</row>
    <row r="593" spans="3:30" x14ac:dyDescent="0.45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</row>
    <row r="594" spans="3:30" x14ac:dyDescent="0.45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</row>
    <row r="595" spans="3:30" x14ac:dyDescent="0.45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</row>
    <row r="596" spans="3:30" x14ac:dyDescent="0.45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</row>
    <row r="597" spans="3:30" x14ac:dyDescent="0.45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</row>
    <row r="598" spans="3:30" x14ac:dyDescent="0.45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</row>
    <row r="599" spans="3:30" x14ac:dyDescent="0.45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</row>
    <row r="600" spans="3:30" x14ac:dyDescent="0.45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</row>
    <row r="601" spans="3:30" x14ac:dyDescent="0.45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</row>
    <row r="602" spans="3:30" x14ac:dyDescent="0.45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</row>
    <row r="603" spans="3:30" x14ac:dyDescent="0.45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</row>
    <row r="604" spans="3:30" x14ac:dyDescent="0.45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</row>
    <row r="605" spans="3:30" x14ac:dyDescent="0.45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</row>
    <row r="606" spans="3:30" x14ac:dyDescent="0.45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</row>
    <row r="607" spans="3:30" x14ac:dyDescent="0.45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</row>
    <row r="608" spans="3:30" x14ac:dyDescent="0.45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</row>
    <row r="609" spans="3:30" x14ac:dyDescent="0.45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</row>
    <row r="610" spans="3:30" x14ac:dyDescent="0.45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</row>
    <row r="611" spans="3:30" x14ac:dyDescent="0.45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</row>
    <row r="612" spans="3:30" x14ac:dyDescent="0.45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</row>
    <row r="613" spans="3:30" x14ac:dyDescent="0.45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</row>
    <row r="614" spans="3:30" x14ac:dyDescent="0.45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</row>
    <row r="615" spans="3:30" x14ac:dyDescent="0.45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</row>
    <row r="616" spans="3:30" x14ac:dyDescent="0.45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</row>
    <row r="617" spans="3:30" x14ac:dyDescent="0.45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</row>
    <row r="618" spans="3:30" x14ac:dyDescent="0.45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</row>
    <row r="619" spans="3:30" x14ac:dyDescent="0.45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</row>
    <row r="620" spans="3:30" x14ac:dyDescent="0.45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</row>
    <row r="621" spans="3:30" x14ac:dyDescent="0.45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</row>
    <row r="622" spans="3:30" x14ac:dyDescent="0.45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</row>
    <row r="623" spans="3:30" x14ac:dyDescent="0.45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</row>
    <row r="624" spans="3:30" x14ac:dyDescent="0.45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</row>
    <row r="625" spans="3:30" x14ac:dyDescent="0.45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</row>
    <row r="626" spans="3:30" x14ac:dyDescent="0.45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</row>
    <row r="627" spans="3:30" x14ac:dyDescent="0.45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</row>
    <row r="628" spans="3:30" x14ac:dyDescent="0.45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</row>
    <row r="629" spans="3:30" x14ac:dyDescent="0.45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</row>
    <row r="630" spans="3:30" x14ac:dyDescent="0.45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</row>
    <row r="631" spans="3:30" x14ac:dyDescent="0.45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</row>
    <row r="632" spans="3:30" x14ac:dyDescent="0.45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</row>
    <row r="633" spans="3:30" x14ac:dyDescent="0.45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</row>
    <row r="634" spans="3:30" x14ac:dyDescent="0.45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</row>
    <row r="635" spans="3:30" x14ac:dyDescent="0.45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</row>
    <row r="636" spans="3:30" x14ac:dyDescent="0.45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</row>
    <row r="637" spans="3:30" x14ac:dyDescent="0.45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</row>
    <row r="638" spans="3:30" x14ac:dyDescent="0.45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</row>
    <row r="639" spans="3:30" x14ac:dyDescent="0.45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</row>
    <row r="640" spans="3:30" x14ac:dyDescent="0.45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</row>
    <row r="641" spans="3:30" x14ac:dyDescent="0.45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</row>
    <row r="642" spans="3:30" x14ac:dyDescent="0.45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</row>
    <row r="643" spans="3:30" x14ac:dyDescent="0.45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</row>
    <row r="644" spans="3:30" x14ac:dyDescent="0.45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</row>
    <row r="645" spans="3:30" x14ac:dyDescent="0.45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</row>
    <row r="646" spans="3:30" x14ac:dyDescent="0.45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</row>
    <row r="647" spans="3:30" x14ac:dyDescent="0.45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</row>
    <row r="648" spans="3:30" x14ac:dyDescent="0.45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</row>
    <row r="649" spans="3:30" x14ac:dyDescent="0.45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</row>
    <row r="650" spans="3:30" x14ac:dyDescent="0.45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</row>
    <row r="651" spans="3:30" x14ac:dyDescent="0.45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</row>
    <row r="652" spans="3:30" x14ac:dyDescent="0.45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</row>
    <row r="653" spans="3:30" x14ac:dyDescent="0.45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</row>
    <row r="654" spans="3:30" x14ac:dyDescent="0.45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</row>
    <row r="655" spans="3:30" x14ac:dyDescent="0.45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</row>
    <row r="656" spans="3:30" x14ac:dyDescent="0.45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</row>
    <row r="657" spans="3:30" x14ac:dyDescent="0.45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</row>
    <row r="658" spans="3:30" x14ac:dyDescent="0.45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</row>
    <row r="659" spans="3:30" x14ac:dyDescent="0.45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</row>
    <row r="660" spans="3:30" x14ac:dyDescent="0.45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</row>
    <row r="661" spans="3:30" x14ac:dyDescent="0.45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</row>
    <row r="662" spans="3:30" x14ac:dyDescent="0.45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</row>
    <row r="663" spans="3:30" x14ac:dyDescent="0.45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</row>
    <row r="664" spans="3:30" x14ac:dyDescent="0.45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</row>
    <row r="665" spans="3:30" x14ac:dyDescent="0.45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</row>
    <row r="666" spans="3:30" x14ac:dyDescent="0.45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</row>
    <row r="667" spans="3:30" x14ac:dyDescent="0.45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</row>
    <row r="668" spans="3:30" x14ac:dyDescent="0.45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</row>
    <row r="669" spans="3:30" x14ac:dyDescent="0.45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</row>
    <row r="670" spans="3:30" x14ac:dyDescent="0.45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</row>
    <row r="671" spans="3:30" x14ac:dyDescent="0.45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</row>
    <row r="672" spans="3:30" x14ac:dyDescent="0.45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</row>
    <row r="673" spans="3:30" x14ac:dyDescent="0.45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</row>
    <row r="674" spans="3:30" x14ac:dyDescent="0.45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</row>
    <row r="675" spans="3:30" x14ac:dyDescent="0.45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</row>
    <row r="676" spans="3:30" x14ac:dyDescent="0.45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</row>
    <row r="677" spans="3:30" x14ac:dyDescent="0.45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</row>
    <row r="678" spans="3:30" x14ac:dyDescent="0.45"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</row>
    <row r="679" spans="3:30" x14ac:dyDescent="0.45"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</row>
    <row r="680" spans="3:30" x14ac:dyDescent="0.45"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</row>
    <row r="681" spans="3:30" x14ac:dyDescent="0.45"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</row>
    <row r="682" spans="3:30" x14ac:dyDescent="0.45"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</row>
    <row r="683" spans="3:30" x14ac:dyDescent="0.45"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</row>
    <row r="684" spans="3:30" x14ac:dyDescent="0.45"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</row>
    <row r="685" spans="3:30" x14ac:dyDescent="0.45"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</row>
    <row r="686" spans="3:30" x14ac:dyDescent="0.45"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</row>
    <row r="687" spans="3:30" x14ac:dyDescent="0.45"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</row>
    <row r="688" spans="3:30" x14ac:dyDescent="0.45"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</row>
    <row r="689" spans="3:30" x14ac:dyDescent="0.45"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</row>
    <row r="690" spans="3:30" x14ac:dyDescent="0.45"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</row>
    <row r="691" spans="3:30" x14ac:dyDescent="0.45"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</row>
    <row r="692" spans="3:30" x14ac:dyDescent="0.45"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</row>
    <row r="693" spans="3:30" x14ac:dyDescent="0.45"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</row>
    <row r="694" spans="3:30" x14ac:dyDescent="0.45"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</row>
    <row r="695" spans="3:30" x14ac:dyDescent="0.45"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</row>
    <row r="696" spans="3:30" x14ac:dyDescent="0.45"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</row>
    <row r="697" spans="3:30" x14ac:dyDescent="0.45"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</row>
    <row r="698" spans="3:30" x14ac:dyDescent="0.45"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</row>
    <row r="699" spans="3:30" x14ac:dyDescent="0.45"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</row>
    <row r="700" spans="3:30" x14ac:dyDescent="0.45"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</row>
    <row r="701" spans="3:30" x14ac:dyDescent="0.45"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</row>
    <row r="702" spans="3:30" x14ac:dyDescent="0.45"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</row>
    <row r="703" spans="3:30" x14ac:dyDescent="0.45"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</row>
    <row r="704" spans="3:30" x14ac:dyDescent="0.45"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</row>
    <row r="705" spans="3:30" x14ac:dyDescent="0.45"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</row>
    <row r="706" spans="3:30" x14ac:dyDescent="0.45"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</row>
    <row r="707" spans="3:30" x14ac:dyDescent="0.45"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</row>
    <row r="708" spans="3:30" x14ac:dyDescent="0.45"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</row>
    <row r="709" spans="3:30" x14ac:dyDescent="0.45"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</row>
    <row r="710" spans="3:30" x14ac:dyDescent="0.45"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</row>
    <row r="711" spans="3:30" x14ac:dyDescent="0.45"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</row>
    <row r="712" spans="3:30" x14ac:dyDescent="0.45"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</row>
    <row r="713" spans="3:30" x14ac:dyDescent="0.45"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</row>
    <row r="714" spans="3:30" x14ac:dyDescent="0.45"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</row>
    <row r="715" spans="3:30" x14ac:dyDescent="0.45"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</row>
    <row r="716" spans="3:30" x14ac:dyDescent="0.45"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</row>
    <row r="717" spans="3:30" x14ac:dyDescent="0.45"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</row>
    <row r="718" spans="3:30" x14ac:dyDescent="0.45"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</row>
    <row r="719" spans="3:30" x14ac:dyDescent="0.45"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</row>
    <row r="720" spans="3:30" x14ac:dyDescent="0.45"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</row>
    <row r="721" spans="3:30" x14ac:dyDescent="0.45"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</row>
    <row r="722" spans="3:30" x14ac:dyDescent="0.45"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</row>
    <row r="723" spans="3:30" x14ac:dyDescent="0.45"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</row>
    <row r="724" spans="3:30" x14ac:dyDescent="0.45"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</row>
    <row r="725" spans="3:30" x14ac:dyDescent="0.45"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</row>
    <row r="726" spans="3:30" x14ac:dyDescent="0.45"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</row>
    <row r="727" spans="3:30" x14ac:dyDescent="0.45"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</row>
    <row r="728" spans="3:30" x14ac:dyDescent="0.45"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</row>
    <row r="729" spans="3:30" x14ac:dyDescent="0.45"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</row>
    <row r="730" spans="3:30" x14ac:dyDescent="0.45"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</row>
    <row r="731" spans="3:30" x14ac:dyDescent="0.45"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</row>
    <row r="732" spans="3:30" x14ac:dyDescent="0.45"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</row>
    <row r="733" spans="3:30" x14ac:dyDescent="0.45"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</row>
    <row r="734" spans="3:30" x14ac:dyDescent="0.45"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</row>
    <row r="735" spans="3:30" x14ac:dyDescent="0.45"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</row>
    <row r="736" spans="3:30" x14ac:dyDescent="0.45"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</row>
    <row r="737" spans="3:30" x14ac:dyDescent="0.45"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</row>
    <row r="738" spans="3:30" x14ac:dyDescent="0.45"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</row>
    <row r="739" spans="3:30" x14ac:dyDescent="0.45"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</row>
    <row r="740" spans="3:30" x14ac:dyDescent="0.45"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</row>
    <row r="741" spans="3:30" x14ac:dyDescent="0.45"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</row>
    <row r="742" spans="3:30" x14ac:dyDescent="0.45"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</row>
    <row r="743" spans="3:30" x14ac:dyDescent="0.45"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</row>
    <row r="744" spans="3:30" x14ac:dyDescent="0.45"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</row>
    <row r="745" spans="3:30" x14ac:dyDescent="0.45"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</row>
    <row r="746" spans="3:30" x14ac:dyDescent="0.45"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</row>
    <row r="747" spans="3:30" x14ac:dyDescent="0.45"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</row>
    <row r="748" spans="3:30" x14ac:dyDescent="0.45"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</row>
    <row r="749" spans="3:30" x14ac:dyDescent="0.45"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</row>
    <row r="750" spans="3:30" x14ac:dyDescent="0.45"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</row>
    <row r="751" spans="3:30" x14ac:dyDescent="0.45"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</row>
    <row r="752" spans="3:30" x14ac:dyDescent="0.45"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</row>
    <row r="753" spans="3:30" x14ac:dyDescent="0.45"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</row>
    <row r="754" spans="3:30" x14ac:dyDescent="0.45"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</row>
    <row r="755" spans="3:30" x14ac:dyDescent="0.45"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</row>
    <row r="756" spans="3:30" x14ac:dyDescent="0.45"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</row>
    <row r="757" spans="3:30" x14ac:dyDescent="0.45"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</row>
    <row r="758" spans="3:30" x14ac:dyDescent="0.45"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</row>
    <row r="759" spans="3:30" x14ac:dyDescent="0.45"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</row>
    <row r="760" spans="3:30" x14ac:dyDescent="0.45"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</row>
    <row r="761" spans="3:30" x14ac:dyDescent="0.45"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</row>
    <row r="762" spans="3:30" x14ac:dyDescent="0.45"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</row>
    <row r="763" spans="3:30" x14ac:dyDescent="0.45"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</row>
    <row r="764" spans="3:30" x14ac:dyDescent="0.45"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</row>
    <row r="765" spans="3:30" x14ac:dyDescent="0.45"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</row>
    <row r="766" spans="3:30" x14ac:dyDescent="0.45"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</row>
    <row r="767" spans="3:30" x14ac:dyDescent="0.45"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</row>
    <row r="768" spans="3:30" x14ac:dyDescent="0.45"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</row>
    <row r="769" spans="3:30" x14ac:dyDescent="0.45"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</row>
    <row r="770" spans="3:30" x14ac:dyDescent="0.45"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</row>
    <row r="771" spans="3:30" x14ac:dyDescent="0.45"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</row>
    <row r="772" spans="3:30" x14ac:dyDescent="0.45"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</row>
    <row r="773" spans="3:30" x14ac:dyDescent="0.45"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</row>
    <row r="774" spans="3:30" x14ac:dyDescent="0.45"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</row>
    <row r="775" spans="3:30" x14ac:dyDescent="0.45"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</row>
    <row r="776" spans="3:30" x14ac:dyDescent="0.45"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</row>
    <row r="777" spans="3:30" x14ac:dyDescent="0.45"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</row>
    <row r="778" spans="3:30" x14ac:dyDescent="0.45"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</row>
    <row r="779" spans="3:30" x14ac:dyDescent="0.45"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</row>
    <row r="780" spans="3:30" x14ac:dyDescent="0.45"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</row>
    <row r="781" spans="3:30" x14ac:dyDescent="0.45"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</row>
    <row r="782" spans="3:30" x14ac:dyDescent="0.45"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</row>
    <row r="783" spans="3:30" x14ac:dyDescent="0.45"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</row>
    <row r="784" spans="3:30" x14ac:dyDescent="0.45"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</row>
    <row r="785" spans="3:30" x14ac:dyDescent="0.45"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</row>
    <row r="786" spans="3:30" x14ac:dyDescent="0.45"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</row>
    <row r="787" spans="3:30" x14ac:dyDescent="0.45"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</row>
    <row r="788" spans="3:30" x14ac:dyDescent="0.45"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</row>
    <row r="789" spans="3:30" x14ac:dyDescent="0.45"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</row>
    <row r="790" spans="3:30" x14ac:dyDescent="0.45"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</row>
    <row r="791" spans="3:30" x14ac:dyDescent="0.45"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</row>
    <row r="792" spans="3:30" x14ac:dyDescent="0.45"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</row>
    <row r="793" spans="3:30" x14ac:dyDescent="0.45"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</row>
    <row r="794" spans="3:30" x14ac:dyDescent="0.45"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</row>
    <row r="795" spans="3:30" x14ac:dyDescent="0.45"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</row>
    <row r="796" spans="3:30" x14ac:dyDescent="0.45"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</row>
    <row r="797" spans="3:30" x14ac:dyDescent="0.45"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</row>
    <row r="798" spans="3:30" x14ac:dyDescent="0.45"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</row>
    <row r="799" spans="3:30" x14ac:dyDescent="0.45"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</row>
    <row r="800" spans="3:30" x14ac:dyDescent="0.45"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</row>
    <row r="801" spans="3:30" x14ac:dyDescent="0.45"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</row>
    <row r="802" spans="3:30" x14ac:dyDescent="0.45"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</row>
    <row r="803" spans="3:30" x14ac:dyDescent="0.45"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</row>
    <row r="804" spans="3:30" x14ac:dyDescent="0.45"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</row>
    <row r="805" spans="3:30" x14ac:dyDescent="0.45"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</row>
    <row r="806" spans="3:30" x14ac:dyDescent="0.45"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</row>
    <row r="807" spans="3:30" x14ac:dyDescent="0.45"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</row>
    <row r="808" spans="3:30" x14ac:dyDescent="0.45"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</row>
    <row r="809" spans="3:30" x14ac:dyDescent="0.45"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</row>
    <row r="810" spans="3:30" x14ac:dyDescent="0.45"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</row>
    <row r="811" spans="3:30" x14ac:dyDescent="0.45"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</row>
    <row r="812" spans="3:30" x14ac:dyDescent="0.45"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</row>
    <row r="813" spans="3:30" x14ac:dyDescent="0.45"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</row>
    <row r="814" spans="3:30" x14ac:dyDescent="0.45"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</row>
    <row r="815" spans="3:30" x14ac:dyDescent="0.45"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</row>
    <row r="816" spans="3:30" x14ac:dyDescent="0.45"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</row>
    <row r="817" spans="3:30" x14ac:dyDescent="0.45"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</row>
    <row r="818" spans="3:30" x14ac:dyDescent="0.45"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</row>
    <row r="819" spans="3:30" x14ac:dyDescent="0.45"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</row>
    <row r="820" spans="3:30" x14ac:dyDescent="0.45"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</row>
    <row r="821" spans="3:30" x14ac:dyDescent="0.45"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</row>
    <row r="822" spans="3:30" x14ac:dyDescent="0.45"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</row>
    <row r="823" spans="3:30" x14ac:dyDescent="0.45"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</row>
    <row r="824" spans="3:30" x14ac:dyDescent="0.45"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</row>
    <row r="825" spans="3:30" x14ac:dyDescent="0.45"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</row>
    <row r="826" spans="3:30" x14ac:dyDescent="0.45"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</row>
    <row r="827" spans="3:30" x14ac:dyDescent="0.45"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</row>
    <row r="828" spans="3:30" x14ac:dyDescent="0.45"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</row>
    <row r="829" spans="3:30" x14ac:dyDescent="0.45"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</row>
    <row r="830" spans="3:30" x14ac:dyDescent="0.45"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</row>
    <row r="831" spans="3:30" x14ac:dyDescent="0.45"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</row>
    <row r="832" spans="3:30" x14ac:dyDescent="0.45"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</row>
    <row r="833" spans="3:30" x14ac:dyDescent="0.45"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</row>
    <row r="834" spans="3:30" x14ac:dyDescent="0.45"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</row>
    <row r="835" spans="3:30" x14ac:dyDescent="0.45"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</row>
    <row r="836" spans="3:30" x14ac:dyDescent="0.45"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</row>
    <row r="837" spans="3:30" x14ac:dyDescent="0.45"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</row>
    <row r="838" spans="3:30" x14ac:dyDescent="0.45"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</row>
    <row r="839" spans="3:30" x14ac:dyDescent="0.45"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</row>
    <row r="840" spans="3:30" x14ac:dyDescent="0.45"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</row>
    <row r="841" spans="3:30" x14ac:dyDescent="0.45"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</row>
    <row r="842" spans="3:30" x14ac:dyDescent="0.45"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</row>
    <row r="843" spans="3:30" x14ac:dyDescent="0.45"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</row>
    <row r="844" spans="3:30" x14ac:dyDescent="0.45"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</row>
    <row r="845" spans="3:30" x14ac:dyDescent="0.45"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</row>
    <row r="846" spans="3:30" x14ac:dyDescent="0.45"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</row>
    <row r="847" spans="3:30" x14ac:dyDescent="0.45"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</row>
    <row r="848" spans="3:30" x14ac:dyDescent="0.45"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</row>
    <row r="849" spans="3:30" x14ac:dyDescent="0.45"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</row>
    <row r="850" spans="3:30" x14ac:dyDescent="0.45"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</row>
    <row r="851" spans="3:30" x14ac:dyDescent="0.45"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</row>
    <row r="852" spans="3:30" x14ac:dyDescent="0.45"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</row>
    <row r="853" spans="3:30" x14ac:dyDescent="0.45"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</row>
    <row r="854" spans="3:30" x14ac:dyDescent="0.45"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</row>
    <row r="855" spans="3:30" x14ac:dyDescent="0.45"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</row>
    <row r="856" spans="3:30" x14ac:dyDescent="0.45"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</row>
    <row r="857" spans="3:30" x14ac:dyDescent="0.45"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</row>
    <row r="858" spans="3:30" x14ac:dyDescent="0.45"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</row>
    <row r="859" spans="3:30" x14ac:dyDescent="0.45"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</row>
    <row r="860" spans="3:30" x14ac:dyDescent="0.45"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</row>
    <row r="861" spans="3:30" x14ac:dyDescent="0.45"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</row>
    <row r="862" spans="3:30" x14ac:dyDescent="0.45"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</row>
    <row r="863" spans="3:30" x14ac:dyDescent="0.45"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</row>
    <row r="864" spans="3:30" x14ac:dyDescent="0.45"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</row>
    <row r="865" spans="3:30" x14ac:dyDescent="0.45"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</row>
    <row r="866" spans="3:30" x14ac:dyDescent="0.45"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</row>
    <row r="867" spans="3:30" x14ac:dyDescent="0.45"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</row>
    <row r="868" spans="3:30" x14ac:dyDescent="0.45"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</row>
    <row r="869" spans="3:30" x14ac:dyDescent="0.45"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</row>
    <row r="870" spans="3:30" x14ac:dyDescent="0.45"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</row>
    <row r="871" spans="3:30" x14ac:dyDescent="0.45"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</row>
    <row r="872" spans="3:30" x14ac:dyDescent="0.45"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</row>
    <row r="873" spans="3:30" x14ac:dyDescent="0.45"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</row>
    <row r="874" spans="3:30" x14ac:dyDescent="0.45"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</row>
    <row r="875" spans="3:30" x14ac:dyDescent="0.45"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</row>
    <row r="876" spans="3:30" x14ac:dyDescent="0.45"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</row>
    <row r="877" spans="3:30" x14ac:dyDescent="0.45"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</row>
    <row r="878" spans="3:30" x14ac:dyDescent="0.45"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</row>
    <row r="879" spans="3:30" x14ac:dyDescent="0.45"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</row>
    <row r="880" spans="3:30" x14ac:dyDescent="0.45"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</row>
    <row r="881" spans="3:30" x14ac:dyDescent="0.45"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</row>
    <row r="882" spans="3:30" x14ac:dyDescent="0.45"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</row>
    <row r="883" spans="3:30" x14ac:dyDescent="0.45"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</row>
    <row r="884" spans="3:30" x14ac:dyDescent="0.45"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</row>
    <row r="885" spans="3:30" x14ac:dyDescent="0.45"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</row>
    <row r="886" spans="3:30" x14ac:dyDescent="0.45"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</row>
    <row r="887" spans="3:30" x14ac:dyDescent="0.45"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</row>
    <row r="888" spans="3:30" x14ac:dyDescent="0.45"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</row>
    <row r="889" spans="3:30" x14ac:dyDescent="0.45"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</row>
    <row r="890" spans="3:30" x14ac:dyDescent="0.45"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</row>
    <row r="891" spans="3:30" x14ac:dyDescent="0.45"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</row>
    <row r="892" spans="3:30" x14ac:dyDescent="0.45"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</row>
    <row r="893" spans="3:30" x14ac:dyDescent="0.45"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</row>
    <row r="894" spans="3:30" x14ac:dyDescent="0.45"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</row>
    <row r="895" spans="3:30" x14ac:dyDescent="0.45"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</row>
    <row r="896" spans="3:30" x14ac:dyDescent="0.45"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</row>
    <row r="897" spans="3:30" x14ac:dyDescent="0.45"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</row>
    <row r="898" spans="3:30" x14ac:dyDescent="0.45"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</row>
    <row r="899" spans="3:30" x14ac:dyDescent="0.45"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</row>
    <row r="900" spans="3:30" x14ac:dyDescent="0.45"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</row>
    <row r="901" spans="3:30" x14ac:dyDescent="0.45"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</row>
    <row r="902" spans="3:30" x14ac:dyDescent="0.45"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</row>
    <row r="903" spans="3:30" x14ac:dyDescent="0.45"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</row>
    <row r="904" spans="3:30" x14ac:dyDescent="0.45"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</row>
    <row r="905" spans="3:30" x14ac:dyDescent="0.45"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</row>
    <row r="906" spans="3:30" x14ac:dyDescent="0.45"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</row>
    <row r="907" spans="3:30" x14ac:dyDescent="0.45"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</row>
    <row r="908" spans="3:30" x14ac:dyDescent="0.45"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</row>
    <row r="909" spans="3:30" x14ac:dyDescent="0.45"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</row>
    <row r="910" spans="3:30" x14ac:dyDescent="0.45"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</row>
    <row r="911" spans="3:30" x14ac:dyDescent="0.45"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</row>
    <row r="912" spans="3:30" x14ac:dyDescent="0.45"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</row>
    <row r="913" spans="3:30" x14ac:dyDescent="0.45"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</row>
    <row r="914" spans="3:30" x14ac:dyDescent="0.45"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</row>
    <row r="915" spans="3:30" x14ac:dyDescent="0.45"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</row>
    <row r="916" spans="3:30" x14ac:dyDescent="0.45"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</row>
    <row r="917" spans="3:30" x14ac:dyDescent="0.45"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</row>
    <row r="918" spans="3:30" x14ac:dyDescent="0.45"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</row>
    <row r="919" spans="3:30" x14ac:dyDescent="0.45"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</row>
    <row r="920" spans="3:30" x14ac:dyDescent="0.45"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</row>
    <row r="921" spans="3:30" x14ac:dyDescent="0.45"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</row>
    <row r="922" spans="3:30" x14ac:dyDescent="0.45"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</row>
    <row r="923" spans="3:30" x14ac:dyDescent="0.45"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</row>
    <row r="924" spans="3:30" x14ac:dyDescent="0.45"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</row>
    <row r="925" spans="3:30" x14ac:dyDescent="0.45"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</row>
    <row r="926" spans="3:30" x14ac:dyDescent="0.45"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</row>
    <row r="927" spans="3:30" x14ac:dyDescent="0.45"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</row>
    <row r="928" spans="3:30" x14ac:dyDescent="0.45"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</row>
    <row r="929" spans="3:30" x14ac:dyDescent="0.45"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</row>
    <row r="930" spans="3:30" x14ac:dyDescent="0.45"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</row>
    <row r="931" spans="3:30" x14ac:dyDescent="0.45"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</row>
    <row r="932" spans="3:30" x14ac:dyDescent="0.45"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</row>
    <row r="933" spans="3:30" x14ac:dyDescent="0.45"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</row>
    <row r="934" spans="3:30" x14ac:dyDescent="0.45"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</row>
    <row r="935" spans="3:30" x14ac:dyDescent="0.45"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</row>
    <row r="936" spans="3:30" x14ac:dyDescent="0.45"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</row>
    <row r="937" spans="3:30" x14ac:dyDescent="0.45"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</row>
    <row r="938" spans="3:30" x14ac:dyDescent="0.45"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</row>
    <row r="939" spans="3:30" x14ac:dyDescent="0.45"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</row>
    <row r="940" spans="3:30" x14ac:dyDescent="0.45"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</row>
    <row r="941" spans="3:30" x14ac:dyDescent="0.45"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</row>
    <row r="942" spans="3:30" x14ac:dyDescent="0.45"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</row>
    <row r="943" spans="3:30" x14ac:dyDescent="0.45"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</row>
    <row r="944" spans="3:30" x14ac:dyDescent="0.45"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</row>
    <row r="945" spans="3:30" x14ac:dyDescent="0.45"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</row>
    <row r="946" spans="3:30" x14ac:dyDescent="0.45"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</row>
    <row r="947" spans="3:30" x14ac:dyDescent="0.45"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</row>
    <row r="948" spans="3:30" x14ac:dyDescent="0.45"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</row>
    <row r="949" spans="3:30" x14ac:dyDescent="0.45"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</row>
    <row r="950" spans="3:30" x14ac:dyDescent="0.45"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</row>
    <row r="951" spans="3:30" x14ac:dyDescent="0.45"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</row>
    <row r="952" spans="3:30" x14ac:dyDescent="0.45"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</row>
    <row r="953" spans="3:30" x14ac:dyDescent="0.45"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</row>
    <row r="954" spans="3:30" x14ac:dyDescent="0.45"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</row>
    <row r="955" spans="3:30" x14ac:dyDescent="0.45"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</row>
    <row r="956" spans="3:30" x14ac:dyDescent="0.45"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</row>
    <row r="957" spans="3:30" x14ac:dyDescent="0.45"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</row>
    <row r="958" spans="3:30" x14ac:dyDescent="0.45"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</row>
    <row r="959" spans="3:30" x14ac:dyDescent="0.45"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</row>
    <row r="960" spans="3:30" x14ac:dyDescent="0.45"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</row>
    <row r="961" spans="3:30" x14ac:dyDescent="0.45"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</row>
    <row r="962" spans="3:30" x14ac:dyDescent="0.45"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</row>
    <row r="963" spans="3:30" x14ac:dyDescent="0.45"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</row>
    <row r="964" spans="3:30" x14ac:dyDescent="0.45"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</row>
    <row r="965" spans="3:30" x14ac:dyDescent="0.45"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</row>
    <row r="966" spans="3:30" x14ac:dyDescent="0.45"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</row>
    <row r="967" spans="3:30" x14ac:dyDescent="0.45"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</row>
    <row r="968" spans="3:30" x14ac:dyDescent="0.45"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</row>
    <row r="969" spans="3:30" x14ac:dyDescent="0.45"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</row>
    <row r="970" spans="3:30" x14ac:dyDescent="0.45"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</row>
    <row r="971" spans="3:30" x14ac:dyDescent="0.45"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</row>
    <row r="972" spans="3:30" x14ac:dyDescent="0.45"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</row>
    <row r="973" spans="3:30" x14ac:dyDescent="0.45"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</row>
    <row r="974" spans="3:30" x14ac:dyDescent="0.45"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</row>
    <row r="975" spans="3:30" x14ac:dyDescent="0.45"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</row>
    <row r="976" spans="3:30" x14ac:dyDescent="0.45"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</row>
    <row r="977" spans="3:30" x14ac:dyDescent="0.45"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</row>
    <row r="978" spans="3:30" x14ac:dyDescent="0.45"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</row>
    <row r="979" spans="3:30" x14ac:dyDescent="0.45"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</row>
    <row r="980" spans="3:30" x14ac:dyDescent="0.45"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</row>
    <row r="981" spans="3:30" x14ac:dyDescent="0.45"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</row>
    <row r="982" spans="3:30" x14ac:dyDescent="0.45"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</row>
    <row r="983" spans="3:30" x14ac:dyDescent="0.45"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</row>
    <row r="984" spans="3:30" x14ac:dyDescent="0.45"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</row>
    <row r="985" spans="3:30" x14ac:dyDescent="0.45"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</row>
    <row r="986" spans="3:30" x14ac:dyDescent="0.45"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</row>
    <row r="987" spans="3:30" x14ac:dyDescent="0.45"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</row>
    <row r="988" spans="3:30" x14ac:dyDescent="0.45"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</row>
    <row r="989" spans="3:30" x14ac:dyDescent="0.45"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</row>
    <row r="990" spans="3:30" x14ac:dyDescent="0.45"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</row>
    <row r="991" spans="3:30" x14ac:dyDescent="0.45"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</row>
    <row r="992" spans="3:30" x14ac:dyDescent="0.45"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</row>
    <row r="993" spans="3:30" x14ac:dyDescent="0.45"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</row>
    <row r="994" spans="3:30" x14ac:dyDescent="0.45"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</row>
    <row r="995" spans="3:30" x14ac:dyDescent="0.45"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</row>
    <row r="996" spans="3:30" x14ac:dyDescent="0.45"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</row>
    <row r="997" spans="3:30" x14ac:dyDescent="0.45"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</row>
    <row r="998" spans="3:30" x14ac:dyDescent="0.45"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</row>
    <row r="999" spans="3:30" x14ac:dyDescent="0.45"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</row>
    <row r="1000" spans="3:30" x14ac:dyDescent="0.45"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</row>
    <row r="1001" spans="3:30" x14ac:dyDescent="0.45"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90"/>
    </row>
    <row r="1002" spans="3:30" x14ac:dyDescent="0.45"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90"/>
    </row>
    <row r="1003" spans="3:30" x14ac:dyDescent="0.45"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90"/>
    </row>
    <row r="1004" spans="3:30" x14ac:dyDescent="0.45"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90"/>
    </row>
    <row r="1005" spans="3:30" x14ac:dyDescent="0.45"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90"/>
    </row>
    <row r="1006" spans="3:30" x14ac:dyDescent="0.45">
      <c r="C1006" s="90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90"/>
    </row>
    <row r="1007" spans="3:30" x14ac:dyDescent="0.45">
      <c r="C1007" s="90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90"/>
    </row>
    <row r="1008" spans="3:30" x14ac:dyDescent="0.45"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90"/>
    </row>
    <row r="1009" spans="3:30" x14ac:dyDescent="0.45"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90"/>
    </row>
    <row r="1010" spans="3:30" x14ac:dyDescent="0.45"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90"/>
    </row>
    <row r="1011" spans="3:30" x14ac:dyDescent="0.45">
      <c r="C1011" s="90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90"/>
    </row>
    <row r="1012" spans="3:30" x14ac:dyDescent="0.45"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90"/>
    </row>
    <row r="1013" spans="3:30" x14ac:dyDescent="0.45">
      <c r="C1013" s="90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90"/>
    </row>
    <row r="1014" spans="3:30" x14ac:dyDescent="0.45">
      <c r="C1014" s="90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90"/>
    </row>
    <row r="1015" spans="3:30" x14ac:dyDescent="0.45">
      <c r="C1015" s="90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90"/>
    </row>
    <row r="1016" spans="3:30" x14ac:dyDescent="0.45"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90"/>
    </row>
    <row r="1017" spans="3:30" x14ac:dyDescent="0.45"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90"/>
    </row>
    <row r="1018" spans="3:30" x14ac:dyDescent="0.45"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90"/>
    </row>
    <row r="1019" spans="3:30" x14ac:dyDescent="0.45"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90"/>
    </row>
    <row r="1020" spans="3:30" x14ac:dyDescent="0.45"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90"/>
    </row>
    <row r="1021" spans="3:30" x14ac:dyDescent="0.45"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90"/>
    </row>
    <row r="1022" spans="3:30" x14ac:dyDescent="0.45">
      <c r="C1022" s="90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90"/>
    </row>
    <row r="1023" spans="3:30" x14ac:dyDescent="0.45">
      <c r="C1023" s="90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90"/>
    </row>
    <row r="1024" spans="3:30" x14ac:dyDescent="0.45"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90"/>
    </row>
    <row r="1025" spans="3:30" x14ac:dyDescent="0.45"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90"/>
    </row>
    <row r="1026" spans="3:30" x14ac:dyDescent="0.45"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90"/>
    </row>
    <row r="1027" spans="3:30" x14ac:dyDescent="0.45"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90"/>
    </row>
    <row r="1028" spans="3:30" x14ac:dyDescent="0.45"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90"/>
    </row>
    <row r="1029" spans="3:30" x14ac:dyDescent="0.45"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90"/>
    </row>
    <row r="1030" spans="3:30" x14ac:dyDescent="0.45"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90"/>
    </row>
    <row r="1031" spans="3:30" x14ac:dyDescent="0.45">
      <c r="C1031" s="90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90"/>
    </row>
    <row r="1032" spans="3:30" x14ac:dyDescent="0.45"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90"/>
    </row>
    <row r="1033" spans="3:30" x14ac:dyDescent="0.45"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90"/>
    </row>
    <row r="1034" spans="3:30" x14ac:dyDescent="0.45"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90"/>
    </row>
    <row r="1035" spans="3:30" x14ac:dyDescent="0.45"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90"/>
    </row>
    <row r="1036" spans="3:30" x14ac:dyDescent="0.45"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90"/>
    </row>
    <row r="1037" spans="3:30" x14ac:dyDescent="0.45">
      <c r="C1037" s="90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90"/>
    </row>
    <row r="1038" spans="3:30" x14ac:dyDescent="0.45">
      <c r="C1038" s="90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90"/>
    </row>
    <row r="1039" spans="3:30" x14ac:dyDescent="0.45"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90"/>
    </row>
    <row r="1040" spans="3:30" x14ac:dyDescent="0.45">
      <c r="C1040" s="90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90"/>
    </row>
    <row r="1041" spans="3:30" x14ac:dyDescent="0.45">
      <c r="C1041" s="90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90"/>
    </row>
    <row r="1042" spans="3:30" x14ac:dyDescent="0.45"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90"/>
    </row>
    <row r="1043" spans="3:30" x14ac:dyDescent="0.45">
      <c r="C1043" s="90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90"/>
    </row>
    <row r="1044" spans="3:30" x14ac:dyDescent="0.45">
      <c r="C1044" s="90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90"/>
    </row>
    <row r="1045" spans="3:30" x14ac:dyDescent="0.45"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90"/>
    </row>
    <row r="1046" spans="3:30" x14ac:dyDescent="0.45">
      <c r="C1046" s="90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90"/>
    </row>
    <row r="1047" spans="3:30" x14ac:dyDescent="0.45">
      <c r="C1047" s="90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90"/>
    </row>
    <row r="1048" spans="3:30" x14ac:dyDescent="0.45">
      <c r="C1048" s="90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90"/>
    </row>
    <row r="1049" spans="3:30" x14ac:dyDescent="0.45">
      <c r="C1049" s="90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90"/>
    </row>
    <row r="1050" spans="3:30" x14ac:dyDescent="0.45">
      <c r="C1050" s="90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90"/>
    </row>
    <row r="1051" spans="3:30" x14ac:dyDescent="0.45">
      <c r="C1051" s="90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90"/>
    </row>
    <row r="1052" spans="3:30" x14ac:dyDescent="0.45">
      <c r="C1052" s="90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90"/>
    </row>
    <row r="1053" spans="3:30" x14ac:dyDescent="0.45">
      <c r="C1053" s="90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90"/>
    </row>
    <row r="1054" spans="3:30" x14ac:dyDescent="0.45"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90"/>
    </row>
    <row r="1055" spans="3:30" x14ac:dyDescent="0.45">
      <c r="C1055" s="90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90"/>
    </row>
    <row r="1056" spans="3:30" x14ac:dyDescent="0.45">
      <c r="C1056" s="90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90"/>
    </row>
    <row r="1057" spans="3:30" x14ac:dyDescent="0.45">
      <c r="C1057" s="90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90"/>
    </row>
    <row r="1058" spans="3:30" x14ac:dyDescent="0.45">
      <c r="C1058" s="90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90"/>
    </row>
    <row r="1059" spans="3:30" x14ac:dyDescent="0.45"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90"/>
    </row>
    <row r="1060" spans="3:30" x14ac:dyDescent="0.45">
      <c r="C1060" s="90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90"/>
    </row>
    <row r="1061" spans="3:30" x14ac:dyDescent="0.45">
      <c r="C1061" s="90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90"/>
    </row>
    <row r="1062" spans="3:30" x14ac:dyDescent="0.45">
      <c r="C1062" s="90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90"/>
    </row>
    <row r="1063" spans="3:30" x14ac:dyDescent="0.45">
      <c r="C1063" s="90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90"/>
    </row>
    <row r="1064" spans="3:30" x14ac:dyDescent="0.45">
      <c r="C1064" s="90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90"/>
    </row>
    <row r="1065" spans="3:30" x14ac:dyDescent="0.45">
      <c r="C1065" s="90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90"/>
    </row>
    <row r="1066" spans="3:30" x14ac:dyDescent="0.45">
      <c r="C1066" s="90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90"/>
    </row>
    <row r="1067" spans="3:30" x14ac:dyDescent="0.45">
      <c r="C1067" s="90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90"/>
    </row>
    <row r="1068" spans="3:30" x14ac:dyDescent="0.45">
      <c r="C1068" s="90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90"/>
    </row>
    <row r="1069" spans="3:30" x14ac:dyDescent="0.45">
      <c r="C1069" s="90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90"/>
    </row>
    <row r="1070" spans="3:30" x14ac:dyDescent="0.45">
      <c r="C1070" s="90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90"/>
    </row>
    <row r="1071" spans="3:30" x14ac:dyDescent="0.45"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90"/>
    </row>
    <row r="1072" spans="3:30" x14ac:dyDescent="0.45">
      <c r="C1072" s="90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90"/>
    </row>
    <row r="1073" spans="3:30" x14ac:dyDescent="0.45">
      <c r="C1073" s="90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90"/>
    </row>
    <row r="1074" spans="3:30" x14ac:dyDescent="0.45">
      <c r="C1074" s="90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90"/>
    </row>
    <row r="1075" spans="3:30" x14ac:dyDescent="0.45">
      <c r="C1075" s="90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90"/>
    </row>
    <row r="1076" spans="3:30" x14ac:dyDescent="0.45">
      <c r="C1076" s="90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90"/>
    </row>
    <row r="1077" spans="3:30" x14ac:dyDescent="0.45">
      <c r="C1077" s="90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90"/>
    </row>
    <row r="1078" spans="3:30" x14ac:dyDescent="0.45">
      <c r="C1078" s="90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90"/>
    </row>
    <row r="1079" spans="3:30" x14ac:dyDescent="0.45">
      <c r="C1079" s="90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90"/>
    </row>
    <row r="1080" spans="3:30" x14ac:dyDescent="0.45">
      <c r="C1080" s="90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90"/>
    </row>
    <row r="1081" spans="3:30" x14ac:dyDescent="0.45">
      <c r="C1081" s="90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90"/>
    </row>
    <row r="1082" spans="3:30" x14ac:dyDescent="0.45">
      <c r="C1082" s="90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90"/>
    </row>
    <row r="1083" spans="3:30" x14ac:dyDescent="0.45">
      <c r="C1083" s="90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90"/>
    </row>
    <row r="1084" spans="3:30" x14ac:dyDescent="0.45">
      <c r="C1084" s="90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90"/>
    </row>
    <row r="1085" spans="3:30" x14ac:dyDescent="0.45">
      <c r="C1085" s="90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90"/>
    </row>
    <row r="1086" spans="3:30" x14ac:dyDescent="0.45">
      <c r="C1086" s="90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90"/>
    </row>
    <row r="1087" spans="3:30" x14ac:dyDescent="0.45">
      <c r="C1087" s="90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90"/>
    </row>
    <row r="1088" spans="3:30" x14ac:dyDescent="0.45"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90"/>
    </row>
    <row r="1089" spans="3:30" x14ac:dyDescent="0.45">
      <c r="C1089" s="90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90"/>
    </row>
    <row r="1090" spans="3:30" x14ac:dyDescent="0.45">
      <c r="C1090" s="90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90"/>
    </row>
    <row r="1091" spans="3:30" x14ac:dyDescent="0.45"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90"/>
    </row>
    <row r="1092" spans="3:30" x14ac:dyDescent="0.45">
      <c r="C1092" s="90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90"/>
    </row>
    <row r="1093" spans="3:30" x14ac:dyDescent="0.45">
      <c r="C1093" s="90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90"/>
    </row>
    <row r="1094" spans="3:30" x14ac:dyDescent="0.45">
      <c r="C1094" s="90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90"/>
    </row>
    <row r="1095" spans="3:30" x14ac:dyDescent="0.45">
      <c r="C1095" s="90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90"/>
    </row>
    <row r="1096" spans="3:30" x14ac:dyDescent="0.45">
      <c r="C1096" s="90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90"/>
    </row>
    <row r="1097" spans="3:30" x14ac:dyDescent="0.45">
      <c r="C1097" s="90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90"/>
    </row>
    <row r="1098" spans="3:30" x14ac:dyDescent="0.45"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90"/>
    </row>
    <row r="1099" spans="3:30" x14ac:dyDescent="0.45">
      <c r="C1099" s="90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90"/>
    </row>
    <row r="1100" spans="3:30" x14ac:dyDescent="0.45">
      <c r="C1100" s="90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90"/>
    </row>
    <row r="1101" spans="3:30" x14ac:dyDescent="0.45">
      <c r="C1101" s="90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90"/>
    </row>
    <row r="1102" spans="3:30" x14ac:dyDescent="0.45">
      <c r="C1102" s="90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90"/>
    </row>
    <row r="1103" spans="3:30" x14ac:dyDescent="0.45">
      <c r="C1103" s="90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90"/>
    </row>
    <row r="1104" spans="3:30" x14ac:dyDescent="0.45"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90"/>
    </row>
    <row r="1105" spans="3:30" x14ac:dyDescent="0.45">
      <c r="C1105" s="90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90"/>
    </row>
    <row r="1106" spans="3:30" x14ac:dyDescent="0.45">
      <c r="C1106" s="90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90"/>
    </row>
    <row r="1107" spans="3:30" x14ac:dyDescent="0.45">
      <c r="C1107" s="90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90"/>
    </row>
    <row r="1108" spans="3:30" x14ac:dyDescent="0.45">
      <c r="C1108" s="90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90"/>
    </row>
    <row r="1109" spans="3:30" x14ac:dyDescent="0.45">
      <c r="C1109" s="90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90"/>
    </row>
    <row r="1110" spans="3:30" x14ac:dyDescent="0.45">
      <c r="C1110" s="90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90"/>
    </row>
    <row r="1111" spans="3:30" x14ac:dyDescent="0.45">
      <c r="C1111" s="90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90"/>
    </row>
    <row r="1112" spans="3:30" x14ac:dyDescent="0.45">
      <c r="C1112" s="90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90"/>
    </row>
    <row r="1113" spans="3:30" x14ac:dyDescent="0.45">
      <c r="C1113" s="90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90"/>
    </row>
    <row r="1114" spans="3:30" x14ac:dyDescent="0.45">
      <c r="C1114" s="90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90"/>
    </row>
    <row r="1115" spans="3:30" x14ac:dyDescent="0.45">
      <c r="C1115" s="90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90"/>
    </row>
    <row r="1116" spans="3:30" x14ac:dyDescent="0.45"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90"/>
    </row>
    <row r="1117" spans="3:30" x14ac:dyDescent="0.45"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90"/>
    </row>
    <row r="1118" spans="3:30" x14ac:dyDescent="0.45">
      <c r="C1118" s="90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90"/>
    </row>
    <row r="1119" spans="3:30" x14ac:dyDescent="0.45">
      <c r="C1119" s="90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90"/>
    </row>
    <row r="1120" spans="3:30" x14ac:dyDescent="0.45">
      <c r="C1120" s="90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90"/>
    </row>
    <row r="1121" spans="3:30" x14ac:dyDescent="0.45">
      <c r="C1121" s="90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90"/>
    </row>
    <row r="1122" spans="3:30" x14ac:dyDescent="0.45">
      <c r="C1122" s="90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90"/>
    </row>
    <row r="1123" spans="3:30" x14ac:dyDescent="0.45">
      <c r="C1123" s="90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90"/>
    </row>
    <row r="1124" spans="3:30" x14ac:dyDescent="0.45">
      <c r="C1124" s="90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90"/>
    </row>
    <row r="1125" spans="3:30" x14ac:dyDescent="0.45">
      <c r="C1125" s="90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90"/>
    </row>
    <row r="1126" spans="3:30" x14ac:dyDescent="0.45"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90"/>
    </row>
    <row r="1127" spans="3:30" x14ac:dyDescent="0.45">
      <c r="C1127" s="90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90"/>
    </row>
    <row r="1128" spans="3:30" x14ac:dyDescent="0.45">
      <c r="C1128" s="90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90"/>
    </row>
    <row r="1129" spans="3:30" x14ac:dyDescent="0.45">
      <c r="C1129" s="90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90"/>
    </row>
    <row r="1130" spans="3:30" x14ac:dyDescent="0.45">
      <c r="C1130" s="90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90"/>
    </row>
    <row r="1131" spans="3:30" x14ac:dyDescent="0.45">
      <c r="C1131" s="90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90"/>
    </row>
    <row r="1132" spans="3:30" x14ac:dyDescent="0.45"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90"/>
    </row>
    <row r="1133" spans="3:30" x14ac:dyDescent="0.45">
      <c r="C1133" s="90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90"/>
    </row>
    <row r="1134" spans="3:30" x14ac:dyDescent="0.45">
      <c r="C1134" s="90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90"/>
    </row>
    <row r="1135" spans="3:30" x14ac:dyDescent="0.45">
      <c r="C1135" s="90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90"/>
    </row>
    <row r="1136" spans="3:30" x14ac:dyDescent="0.45">
      <c r="C1136" s="90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90"/>
    </row>
    <row r="1137" spans="3:30" x14ac:dyDescent="0.45">
      <c r="C1137" s="90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90"/>
    </row>
    <row r="1138" spans="3:30" x14ac:dyDescent="0.45">
      <c r="C1138" s="90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90"/>
    </row>
    <row r="1139" spans="3:30" x14ac:dyDescent="0.45">
      <c r="C1139" s="90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90"/>
    </row>
    <row r="1140" spans="3:30" x14ac:dyDescent="0.45">
      <c r="C1140" s="90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90"/>
    </row>
    <row r="1141" spans="3:30" x14ac:dyDescent="0.45">
      <c r="C1141" s="90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90"/>
    </row>
    <row r="1142" spans="3:30" x14ac:dyDescent="0.45">
      <c r="C1142" s="90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90"/>
    </row>
    <row r="1143" spans="3:30" x14ac:dyDescent="0.45">
      <c r="C1143" s="90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90"/>
    </row>
    <row r="1144" spans="3:30" x14ac:dyDescent="0.45"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90"/>
    </row>
    <row r="1145" spans="3:30" x14ac:dyDescent="0.45">
      <c r="C1145" s="90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90"/>
    </row>
    <row r="1146" spans="3:30" x14ac:dyDescent="0.45">
      <c r="C1146" s="90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90"/>
    </row>
    <row r="1147" spans="3:30" x14ac:dyDescent="0.45">
      <c r="C1147" s="90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90"/>
    </row>
    <row r="1148" spans="3:30" x14ac:dyDescent="0.45">
      <c r="C1148" s="90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90"/>
    </row>
    <row r="1149" spans="3:30" x14ac:dyDescent="0.45">
      <c r="C1149" s="90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90"/>
    </row>
    <row r="1150" spans="3:30" x14ac:dyDescent="0.45"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90"/>
    </row>
    <row r="1151" spans="3:30" x14ac:dyDescent="0.45">
      <c r="C1151" s="90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90"/>
    </row>
    <row r="1152" spans="3:30" x14ac:dyDescent="0.45">
      <c r="C1152" s="90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90"/>
    </row>
    <row r="1153" spans="3:30" x14ac:dyDescent="0.45">
      <c r="C1153" s="90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90"/>
    </row>
    <row r="1154" spans="3:30" x14ac:dyDescent="0.45">
      <c r="C1154" s="90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90"/>
    </row>
    <row r="1155" spans="3:30" x14ac:dyDescent="0.45"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90"/>
    </row>
    <row r="1156" spans="3:30" x14ac:dyDescent="0.45">
      <c r="C1156" s="90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90"/>
    </row>
    <row r="1157" spans="3:30" x14ac:dyDescent="0.45">
      <c r="C1157" s="90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90"/>
    </row>
    <row r="1158" spans="3:30" x14ac:dyDescent="0.45">
      <c r="C1158" s="90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90"/>
    </row>
    <row r="1159" spans="3:30" x14ac:dyDescent="0.45">
      <c r="C1159" s="90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90"/>
    </row>
    <row r="1160" spans="3:30" x14ac:dyDescent="0.45">
      <c r="C1160" s="90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90"/>
    </row>
    <row r="1161" spans="3:30" x14ac:dyDescent="0.45">
      <c r="C1161" s="90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90"/>
    </row>
    <row r="1162" spans="3:30" x14ac:dyDescent="0.45"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90"/>
    </row>
    <row r="1163" spans="3:30" x14ac:dyDescent="0.45">
      <c r="C1163" s="90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90"/>
    </row>
    <row r="1164" spans="3:30" x14ac:dyDescent="0.45">
      <c r="C1164" s="90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90"/>
    </row>
    <row r="1165" spans="3:30" x14ac:dyDescent="0.45">
      <c r="C1165" s="90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90"/>
    </row>
    <row r="1166" spans="3:30" x14ac:dyDescent="0.45">
      <c r="C1166" s="90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90"/>
    </row>
    <row r="1167" spans="3:30" x14ac:dyDescent="0.45">
      <c r="C1167" s="90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90"/>
    </row>
    <row r="1168" spans="3:30" x14ac:dyDescent="0.45">
      <c r="C1168" s="90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90"/>
    </row>
    <row r="1169" spans="3:30" x14ac:dyDescent="0.45">
      <c r="C1169" s="90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90"/>
    </row>
    <row r="1170" spans="3:30" x14ac:dyDescent="0.45">
      <c r="C1170" s="90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90"/>
    </row>
    <row r="1171" spans="3:30" x14ac:dyDescent="0.45">
      <c r="C1171" s="90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90"/>
    </row>
    <row r="1172" spans="3:30" x14ac:dyDescent="0.45">
      <c r="C1172" s="90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90"/>
    </row>
    <row r="1173" spans="3:30" x14ac:dyDescent="0.45">
      <c r="C1173" s="90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90"/>
    </row>
    <row r="1174" spans="3:30" x14ac:dyDescent="0.45">
      <c r="C1174" s="90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90"/>
    </row>
    <row r="1175" spans="3:30" x14ac:dyDescent="0.45">
      <c r="C1175" s="90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90"/>
    </row>
    <row r="1176" spans="3:30" x14ac:dyDescent="0.45">
      <c r="C1176" s="90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90"/>
    </row>
    <row r="1177" spans="3:30" x14ac:dyDescent="0.45">
      <c r="C1177" s="90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90"/>
    </row>
    <row r="1178" spans="3:30" x14ac:dyDescent="0.45">
      <c r="C1178" s="90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90"/>
    </row>
    <row r="1179" spans="3:30" x14ac:dyDescent="0.45"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90"/>
    </row>
    <row r="1180" spans="3:30" x14ac:dyDescent="0.45">
      <c r="C1180" s="90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90"/>
    </row>
    <row r="1181" spans="3:30" x14ac:dyDescent="0.45"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90"/>
    </row>
    <row r="1182" spans="3:30" x14ac:dyDescent="0.45">
      <c r="C1182" s="90"/>
      <c r="D1182" s="90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90"/>
    </row>
    <row r="1183" spans="3:30" x14ac:dyDescent="0.45">
      <c r="C1183" s="90"/>
      <c r="D1183" s="90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90"/>
    </row>
    <row r="1184" spans="3:30" x14ac:dyDescent="0.45">
      <c r="C1184" s="90"/>
      <c r="D1184" s="90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90"/>
    </row>
    <row r="1185" spans="3:30" x14ac:dyDescent="0.45">
      <c r="C1185" s="90"/>
      <c r="D1185" s="90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90"/>
    </row>
    <row r="1186" spans="3:30" x14ac:dyDescent="0.45">
      <c r="C1186" s="90"/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90"/>
    </row>
    <row r="1187" spans="3:30" x14ac:dyDescent="0.45">
      <c r="C1187" s="90"/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90"/>
    </row>
    <row r="1188" spans="3:30" x14ac:dyDescent="0.45"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90"/>
    </row>
    <row r="1189" spans="3:30" x14ac:dyDescent="0.45"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90"/>
    </row>
    <row r="1190" spans="3:30" x14ac:dyDescent="0.45">
      <c r="C1190" s="90"/>
      <c r="D1190" s="90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90"/>
    </row>
    <row r="1191" spans="3:30" x14ac:dyDescent="0.45">
      <c r="C1191" s="90"/>
      <c r="D1191" s="90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90"/>
    </row>
    <row r="1192" spans="3:30" x14ac:dyDescent="0.45">
      <c r="C1192" s="90"/>
      <c r="D1192" s="90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90"/>
    </row>
    <row r="1193" spans="3:30" x14ac:dyDescent="0.45">
      <c r="C1193" s="90"/>
      <c r="D1193" s="90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90"/>
    </row>
    <row r="1194" spans="3:30" x14ac:dyDescent="0.45">
      <c r="C1194" s="90"/>
      <c r="D1194" s="90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90"/>
    </row>
    <row r="1195" spans="3:30" x14ac:dyDescent="0.45">
      <c r="C1195" s="90"/>
      <c r="D1195" s="90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90"/>
    </row>
    <row r="1196" spans="3:30" x14ac:dyDescent="0.45">
      <c r="C1196" s="90"/>
      <c r="D1196" s="90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90"/>
    </row>
    <row r="1197" spans="3:30" x14ac:dyDescent="0.45">
      <c r="C1197" s="90"/>
      <c r="D1197" s="90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90"/>
    </row>
    <row r="1198" spans="3:30" x14ac:dyDescent="0.45">
      <c r="C1198" s="90"/>
      <c r="D1198" s="90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90"/>
    </row>
    <row r="1199" spans="3:30" x14ac:dyDescent="0.45">
      <c r="C1199" s="90"/>
      <c r="D1199" s="90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90"/>
    </row>
    <row r="1200" spans="3:30" x14ac:dyDescent="0.45">
      <c r="C1200" s="90"/>
      <c r="D1200" s="90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90"/>
    </row>
    <row r="1201" spans="3:30" x14ac:dyDescent="0.45"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90"/>
    </row>
    <row r="1202" spans="3:30" x14ac:dyDescent="0.45"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90"/>
    </row>
    <row r="1203" spans="3:30" x14ac:dyDescent="0.45">
      <c r="C1203" s="90"/>
      <c r="D1203" s="90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90"/>
    </row>
    <row r="1204" spans="3:30" x14ac:dyDescent="0.45">
      <c r="C1204" s="90"/>
      <c r="D1204" s="90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90"/>
    </row>
    <row r="1205" spans="3:30" x14ac:dyDescent="0.45">
      <c r="C1205" s="90"/>
      <c r="D1205" s="90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90"/>
    </row>
    <row r="1206" spans="3:30" x14ac:dyDescent="0.45">
      <c r="C1206" s="90"/>
      <c r="D1206" s="90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90"/>
    </row>
    <row r="1207" spans="3:30" x14ac:dyDescent="0.45">
      <c r="C1207" s="90"/>
      <c r="D1207" s="90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90"/>
    </row>
    <row r="1208" spans="3:30" x14ac:dyDescent="0.45">
      <c r="C1208" s="90"/>
      <c r="D1208" s="90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90"/>
    </row>
    <row r="1209" spans="3:30" x14ac:dyDescent="0.45">
      <c r="C1209" s="90"/>
      <c r="D1209" s="90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90"/>
    </row>
    <row r="1210" spans="3:30" x14ac:dyDescent="0.45">
      <c r="C1210" s="90"/>
      <c r="D1210" s="90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90"/>
    </row>
    <row r="1211" spans="3:30" x14ac:dyDescent="0.45">
      <c r="C1211" s="90"/>
      <c r="D1211" s="90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90"/>
    </row>
    <row r="1212" spans="3:30" x14ac:dyDescent="0.45"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90"/>
    </row>
    <row r="1213" spans="3:30" x14ac:dyDescent="0.45">
      <c r="C1213" s="90"/>
      <c r="D1213" s="90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90"/>
    </row>
    <row r="1214" spans="3:30" x14ac:dyDescent="0.45">
      <c r="C1214" s="90"/>
      <c r="D1214" s="90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90"/>
    </row>
    <row r="1215" spans="3:30" x14ac:dyDescent="0.45">
      <c r="C1215" s="90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90"/>
    </row>
    <row r="1216" spans="3:30" x14ac:dyDescent="0.45"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90"/>
    </row>
    <row r="1217" spans="3:30" x14ac:dyDescent="0.45">
      <c r="C1217" s="90"/>
      <c r="D1217" s="90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90"/>
    </row>
    <row r="1218" spans="3:30" x14ac:dyDescent="0.45"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90"/>
    </row>
    <row r="1219" spans="3:30" x14ac:dyDescent="0.45"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90"/>
    </row>
    <row r="1220" spans="3:30" x14ac:dyDescent="0.45"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90"/>
    </row>
    <row r="1221" spans="3:30" x14ac:dyDescent="0.45">
      <c r="C1221" s="90"/>
      <c r="D1221" s="90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90"/>
    </row>
    <row r="1222" spans="3:30" x14ac:dyDescent="0.45">
      <c r="C1222" s="90"/>
      <c r="D1222" s="90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90"/>
    </row>
    <row r="1223" spans="3:30" x14ac:dyDescent="0.45">
      <c r="C1223" s="90"/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90"/>
    </row>
    <row r="1224" spans="3:30" x14ac:dyDescent="0.45">
      <c r="C1224" s="90"/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90"/>
    </row>
    <row r="1225" spans="3:30" x14ac:dyDescent="0.45">
      <c r="C1225" s="90"/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90"/>
    </row>
    <row r="1226" spans="3:30" x14ac:dyDescent="0.45">
      <c r="C1226" s="90"/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90"/>
    </row>
    <row r="1227" spans="3:30" x14ac:dyDescent="0.45">
      <c r="C1227" s="90"/>
      <c r="D1227" s="90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90"/>
    </row>
    <row r="1228" spans="3:30" x14ac:dyDescent="0.45"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90"/>
    </row>
    <row r="1229" spans="3:30" x14ac:dyDescent="0.45">
      <c r="C1229" s="90"/>
      <c r="D1229" s="90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90"/>
    </row>
    <row r="1230" spans="3:30" x14ac:dyDescent="0.45">
      <c r="C1230" s="90"/>
      <c r="D1230" s="90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90"/>
    </row>
    <row r="1231" spans="3:30" x14ac:dyDescent="0.45">
      <c r="C1231" s="90"/>
      <c r="D1231" s="90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90"/>
    </row>
    <row r="1232" spans="3:30" x14ac:dyDescent="0.45">
      <c r="C1232" s="90"/>
      <c r="D1232" s="90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90"/>
    </row>
    <row r="1233" spans="3:30" x14ac:dyDescent="0.45">
      <c r="C1233" s="90"/>
      <c r="D1233" s="90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90"/>
    </row>
    <row r="1234" spans="3:30" x14ac:dyDescent="0.45">
      <c r="C1234" s="90"/>
      <c r="D1234" s="90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90"/>
    </row>
    <row r="1235" spans="3:30" x14ac:dyDescent="0.45">
      <c r="C1235" s="90"/>
      <c r="D1235" s="90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90"/>
    </row>
    <row r="1236" spans="3:30" x14ac:dyDescent="0.45">
      <c r="C1236" s="90"/>
      <c r="D1236" s="90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90"/>
    </row>
    <row r="1237" spans="3:30" x14ac:dyDescent="0.45">
      <c r="C1237" s="90"/>
      <c r="D1237" s="90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90"/>
    </row>
    <row r="1238" spans="3:30" x14ac:dyDescent="0.45">
      <c r="C1238" s="90"/>
      <c r="D1238" s="90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90"/>
    </row>
    <row r="1239" spans="3:30" x14ac:dyDescent="0.45">
      <c r="C1239" s="90"/>
      <c r="D1239" s="90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90"/>
    </row>
    <row r="1240" spans="3:30" x14ac:dyDescent="0.45">
      <c r="C1240" s="90"/>
      <c r="D1240" s="90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90"/>
    </row>
    <row r="1241" spans="3:30" x14ac:dyDescent="0.45">
      <c r="C1241" s="90"/>
      <c r="D1241" s="90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90"/>
    </row>
    <row r="1242" spans="3:30" x14ac:dyDescent="0.45">
      <c r="C1242" s="90"/>
      <c r="D1242" s="90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90"/>
    </row>
    <row r="1243" spans="3:30" x14ac:dyDescent="0.45">
      <c r="C1243" s="90"/>
      <c r="D1243" s="90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90"/>
    </row>
    <row r="1244" spans="3:30" x14ac:dyDescent="0.45">
      <c r="C1244" s="90"/>
      <c r="D1244" s="90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90"/>
    </row>
    <row r="1245" spans="3:30" x14ac:dyDescent="0.45"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90"/>
    </row>
    <row r="1246" spans="3:30" x14ac:dyDescent="0.45">
      <c r="C1246" s="90"/>
      <c r="D1246" s="90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90"/>
    </row>
    <row r="1247" spans="3:30" x14ac:dyDescent="0.45">
      <c r="C1247" s="90"/>
      <c r="D1247" s="90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90"/>
    </row>
    <row r="1248" spans="3:30" x14ac:dyDescent="0.45">
      <c r="C1248" s="90"/>
      <c r="D1248" s="90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90"/>
    </row>
    <row r="1249" spans="3:30" x14ac:dyDescent="0.45">
      <c r="C1249" s="90"/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90"/>
    </row>
    <row r="1250" spans="3:30" x14ac:dyDescent="0.45">
      <c r="C1250" s="90"/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90"/>
    </row>
    <row r="1251" spans="3:30" x14ac:dyDescent="0.45"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90"/>
    </row>
    <row r="1252" spans="3:30" x14ac:dyDescent="0.45">
      <c r="C1252" s="90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90"/>
    </row>
    <row r="1253" spans="3:30" x14ac:dyDescent="0.45">
      <c r="C1253" s="90"/>
      <c r="D1253" s="90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90"/>
    </row>
    <row r="1254" spans="3:30" x14ac:dyDescent="0.45">
      <c r="C1254" s="90"/>
      <c r="D1254" s="90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90"/>
    </row>
    <row r="1255" spans="3:30" x14ac:dyDescent="0.45">
      <c r="C1255" s="90"/>
      <c r="D1255" s="90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90"/>
    </row>
    <row r="1256" spans="3:30" x14ac:dyDescent="0.45">
      <c r="C1256" s="90"/>
      <c r="D1256" s="90"/>
      <c r="E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90"/>
    </row>
    <row r="1257" spans="3:30" x14ac:dyDescent="0.45">
      <c r="C1257" s="90"/>
      <c r="D1257" s="90"/>
      <c r="E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90"/>
    </row>
    <row r="1258" spans="3:30" x14ac:dyDescent="0.45"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90"/>
    </row>
    <row r="1259" spans="3:30" x14ac:dyDescent="0.45">
      <c r="C1259" s="90"/>
      <c r="D1259" s="90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90"/>
    </row>
    <row r="1260" spans="3:30" x14ac:dyDescent="0.45">
      <c r="C1260" s="90"/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90"/>
    </row>
    <row r="1261" spans="3:30" x14ac:dyDescent="0.45">
      <c r="C1261" s="90"/>
      <c r="D1261" s="90"/>
      <c r="E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90"/>
    </row>
    <row r="1262" spans="3:30" x14ac:dyDescent="0.45">
      <c r="C1262" s="90"/>
      <c r="D1262" s="90"/>
      <c r="E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90"/>
    </row>
    <row r="1263" spans="3:30" x14ac:dyDescent="0.45">
      <c r="C1263" s="90"/>
      <c r="D1263" s="90"/>
      <c r="E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90"/>
    </row>
    <row r="1264" spans="3:30" x14ac:dyDescent="0.45">
      <c r="C1264" s="90"/>
      <c r="D1264" s="90"/>
      <c r="E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90"/>
    </row>
    <row r="1265" spans="3:30" x14ac:dyDescent="0.45">
      <c r="C1265" s="90"/>
      <c r="D1265" s="90"/>
      <c r="E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90"/>
    </row>
    <row r="1266" spans="3:30" x14ac:dyDescent="0.45">
      <c r="C1266" s="90"/>
      <c r="D1266" s="90"/>
      <c r="E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90"/>
    </row>
    <row r="1267" spans="3:30" x14ac:dyDescent="0.45">
      <c r="C1267" s="90"/>
      <c r="D1267" s="90"/>
      <c r="E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90"/>
    </row>
    <row r="1268" spans="3:30" x14ac:dyDescent="0.45">
      <c r="C1268" s="90"/>
      <c r="D1268" s="90"/>
      <c r="E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90"/>
    </row>
    <row r="1269" spans="3:30" x14ac:dyDescent="0.45">
      <c r="C1269" s="90"/>
      <c r="D1269" s="90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90"/>
    </row>
    <row r="1270" spans="3:30" x14ac:dyDescent="0.45">
      <c r="C1270" s="90"/>
      <c r="D1270" s="90"/>
      <c r="E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90"/>
    </row>
    <row r="1271" spans="3:30" x14ac:dyDescent="0.45">
      <c r="C1271" s="90"/>
      <c r="D1271" s="90"/>
      <c r="E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90"/>
    </row>
    <row r="1272" spans="3:30" x14ac:dyDescent="0.45">
      <c r="C1272" s="90"/>
      <c r="D1272" s="90"/>
      <c r="E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90"/>
    </row>
    <row r="1273" spans="3:30" x14ac:dyDescent="0.45">
      <c r="C1273" s="90"/>
      <c r="D1273" s="90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90"/>
    </row>
    <row r="1274" spans="3:30" x14ac:dyDescent="0.45">
      <c r="C1274" s="90"/>
      <c r="D1274" s="90"/>
      <c r="E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90"/>
    </row>
    <row r="1275" spans="3:30" x14ac:dyDescent="0.45">
      <c r="C1275" s="90"/>
      <c r="D1275" s="90"/>
      <c r="E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90"/>
    </row>
    <row r="1276" spans="3:30" x14ac:dyDescent="0.45">
      <c r="C1276" s="90"/>
      <c r="D1276" s="90"/>
      <c r="E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90"/>
    </row>
    <row r="1277" spans="3:30" x14ac:dyDescent="0.45">
      <c r="C1277" s="90"/>
      <c r="D1277" s="90"/>
      <c r="E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90"/>
    </row>
    <row r="1278" spans="3:30" x14ac:dyDescent="0.45">
      <c r="C1278" s="90"/>
      <c r="D1278" s="90"/>
      <c r="E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90"/>
    </row>
    <row r="1279" spans="3:30" x14ac:dyDescent="0.45">
      <c r="C1279" s="90"/>
      <c r="D1279" s="90"/>
      <c r="E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90"/>
    </row>
    <row r="1280" spans="3:30" x14ac:dyDescent="0.45">
      <c r="C1280" s="90"/>
      <c r="D1280" s="90"/>
      <c r="E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90"/>
    </row>
    <row r="1281" spans="3:30" x14ac:dyDescent="0.45">
      <c r="C1281" s="90"/>
      <c r="D1281" s="90"/>
      <c r="E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90"/>
    </row>
    <row r="1282" spans="3:30" x14ac:dyDescent="0.45">
      <c r="C1282" s="90"/>
      <c r="D1282" s="90"/>
      <c r="E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90"/>
    </row>
    <row r="1283" spans="3:30" x14ac:dyDescent="0.45">
      <c r="C1283" s="90"/>
      <c r="D1283" s="90"/>
      <c r="E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90"/>
    </row>
    <row r="1284" spans="3:30" x14ac:dyDescent="0.45">
      <c r="C1284" s="90"/>
      <c r="D1284" s="90"/>
      <c r="E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90"/>
    </row>
    <row r="1285" spans="3:30" x14ac:dyDescent="0.45">
      <c r="C1285" s="90"/>
      <c r="D1285" s="90"/>
      <c r="E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90"/>
    </row>
    <row r="1286" spans="3:30" x14ac:dyDescent="0.45">
      <c r="C1286" s="90"/>
      <c r="D1286" s="90"/>
      <c r="E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90"/>
    </row>
    <row r="1287" spans="3:30" x14ac:dyDescent="0.45">
      <c r="C1287" s="90"/>
      <c r="D1287" s="90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90"/>
    </row>
    <row r="1288" spans="3:30" x14ac:dyDescent="0.45">
      <c r="C1288" s="90"/>
      <c r="D1288" s="90"/>
      <c r="E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90"/>
    </row>
    <row r="1289" spans="3:30" x14ac:dyDescent="0.45">
      <c r="C1289" s="90"/>
      <c r="D1289" s="90"/>
      <c r="E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90"/>
    </row>
    <row r="1290" spans="3:30" x14ac:dyDescent="0.45">
      <c r="C1290" s="90"/>
      <c r="D1290" s="90"/>
      <c r="E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90"/>
    </row>
    <row r="1291" spans="3:30" x14ac:dyDescent="0.45">
      <c r="C1291" s="90"/>
      <c r="D1291" s="90"/>
      <c r="E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90"/>
    </row>
    <row r="1292" spans="3:30" x14ac:dyDescent="0.45">
      <c r="C1292" s="90"/>
      <c r="D1292" s="90"/>
      <c r="E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90"/>
    </row>
    <row r="1293" spans="3:30" x14ac:dyDescent="0.45">
      <c r="C1293" s="90"/>
      <c r="D1293" s="90"/>
      <c r="E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90"/>
    </row>
    <row r="1294" spans="3:30" x14ac:dyDescent="0.45">
      <c r="C1294" s="90"/>
      <c r="D1294" s="90"/>
      <c r="E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90"/>
    </row>
    <row r="1295" spans="3:30" x14ac:dyDescent="0.45">
      <c r="C1295" s="90"/>
      <c r="D1295" s="90"/>
      <c r="E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90"/>
    </row>
    <row r="1296" spans="3:30" x14ac:dyDescent="0.45">
      <c r="C1296" s="90"/>
      <c r="D1296" s="90"/>
      <c r="E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90"/>
    </row>
    <row r="1297" spans="3:30" x14ac:dyDescent="0.45">
      <c r="C1297" s="90"/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90"/>
    </row>
    <row r="1298" spans="3:30" x14ac:dyDescent="0.45">
      <c r="C1298" s="90"/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90"/>
    </row>
    <row r="1299" spans="3:30" x14ac:dyDescent="0.45">
      <c r="C1299" s="90"/>
      <c r="D1299" s="90"/>
      <c r="E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90"/>
    </row>
    <row r="1300" spans="3:30" x14ac:dyDescent="0.45">
      <c r="C1300" s="90"/>
      <c r="D1300" s="90"/>
      <c r="E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90"/>
    </row>
    <row r="1301" spans="3:30" x14ac:dyDescent="0.45">
      <c r="C1301" s="90"/>
      <c r="D1301" s="90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90"/>
    </row>
    <row r="1302" spans="3:30" x14ac:dyDescent="0.45">
      <c r="C1302" s="90"/>
      <c r="D1302" s="90"/>
      <c r="E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90"/>
    </row>
    <row r="1303" spans="3:30" x14ac:dyDescent="0.45">
      <c r="C1303" s="90"/>
      <c r="D1303" s="90"/>
      <c r="E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90"/>
    </row>
    <row r="1304" spans="3:30" x14ac:dyDescent="0.45">
      <c r="C1304" s="90"/>
      <c r="D1304" s="90"/>
      <c r="E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90"/>
    </row>
    <row r="1305" spans="3:30" x14ac:dyDescent="0.45">
      <c r="C1305" s="90"/>
      <c r="D1305" s="90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90"/>
    </row>
    <row r="1306" spans="3:30" x14ac:dyDescent="0.45">
      <c r="C1306" s="90"/>
      <c r="D1306" s="90"/>
      <c r="E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90"/>
    </row>
    <row r="1307" spans="3:30" x14ac:dyDescent="0.45">
      <c r="C1307" s="90"/>
      <c r="D1307" s="90"/>
      <c r="E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90"/>
    </row>
    <row r="1308" spans="3:30" x14ac:dyDescent="0.45">
      <c r="C1308" s="90"/>
      <c r="D1308" s="90"/>
      <c r="E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90"/>
    </row>
    <row r="1309" spans="3:30" x14ac:dyDescent="0.45">
      <c r="C1309" s="90"/>
      <c r="D1309" s="90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90"/>
    </row>
    <row r="1310" spans="3:30" x14ac:dyDescent="0.45">
      <c r="C1310" s="90"/>
      <c r="D1310" s="90"/>
      <c r="E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90"/>
    </row>
    <row r="1311" spans="3:30" x14ac:dyDescent="0.45">
      <c r="C1311" s="90"/>
      <c r="D1311" s="90"/>
      <c r="E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90"/>
    </row>
    <row r="1312" spans="3:30" x14ac:dyDescent="0.45">
      <c r="C1312" s="90"/>
      <c r="D1312" s="90"/>
      <c r="E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90"/>
    </row>
    <row r="1313" spans="3:30" x14ac:dyDescent="0.45">
      <c r="C1313" s="90"/>
      <c r="D1313" s="90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90"/>
    </row>
    <row r="1314" spans="3:30" x14ac:dyDescent="0.45">
      <c r="C1314" s="90"/>
      <c r="D1314" s="90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90"/>
    </row>
    <row r="1315" spans="3:30" x14ac:dyDescent="0.45">
      <c r="C1315" s="90"/>
      <c r="D1315" s="90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90"/>
    </row>
    <row r="1316" spans="3:30" x14ac:dyDescent="0.45">
      <c r="C1316" s="90"/>
      <c r="D1316" s="90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90"/>
    </row>
    <row r="1317" spans="3:30" x14ac:dyDescent="0.45">
      <c r="C1317" s="90"/>
      <c r="D1317" s="90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90"/>
    </row>
    <row r="1318" spans="3:30" x14ac:dyDescent="0.45">
      <c r="C1318" s="90"/>
      <c r="D1318" s="90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90"/>
    </row>
    <row r="1319" spans="3:30" x14ac:dyDescent="0.45">
      <c r="C1319" s="90"/>
      <c r="D1319" s="90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90"/>
    </row>
    <row r="1320" spans="3:30" x14ac:dyDescent="0.45">
      <c r="C1320" s="90"/>
      <c r="D1320" s="90"/>
      <c r="E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90"/>
    </row>
    <row r="1321" spans="3:30" x14ac:dyDescent="0.45">
      <c r="C1321" s="90"/>
      <c r="D1321" s="90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90"/>
    </row>
    <row r="1322" spans="3:30" x14ac:dyDescent="0.45">
      <c r="C1322" s="90"/>
      <c r="D1322" s="90"/>
      <c r="E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90"/>
    </row>
    <row r="1323" spans="3:30" x14ac:dyDescent="0.45">
      <c r="C1323" s="90"/>
      <c r="D1323" s="90"/>
      <c r="E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90"/>
    </row>
    <row r="1324" spans="3:30" x14ac:dyDescent="0.45">
      <c r="C1324" s="90"/>
      <c r="D1324" s="90"/>
      <c r="E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90"/>
    </row>
    <row r="1325" spans="3:30" x14ac:dyDescent="0.45">
      <c r="C1325" s="90"/>
      <c r="D1325" s="90"/>
      <c r="E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90"/>
    </row>
    <row r="1326" spans="3:30" x14ac:dyDescent="0.45">
      <c r="C1326" s="90"/>
      <c r="D1326" s="90"/>
      <c r="E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90"/>
    </row>
    <row r="1327" spans="3:30" x14ac:dyDescent="0.45">
      <c r="C1327" s="90"/>
      <c r="D1327" s="90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90"/>
    </row>
    <row r="1328" spans="3:30" x14ac:dyDescent="0.45">
      <c r="C1328" s="90"/>
      <c r="D1328" s="90"/>
      <c r="E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90"/>
    </row>
    <row r="1329" spans="3:30" x14ac:dyDescent="0.45">
      <c r="C1329" s="90"/>
      <c r="D1329" s="90"/>
      <c r="E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90"/>
    </row>
    <row r="1330" spans="3:30" x14ac:dyDescent="0.45">
      <c r="C1330" s="90"/>
      <c r="D1330" s="90"/>
      <c r="E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90"/>
    </row>
    <row r="1331" spans="3:30" x14ac:dyDescent="0.45">
      <c r="C1331" s="90"/>
      <c r="D1331" s="90"/>
      <c r="E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90"/>
    </row>
    <row r="1332" spans="3:30" x14ac:dyDescent="0.45">
      <c r="C1332" s="90"/>
      <c r="D1332" s="90"/>
      <c r="E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90"/>
    </row>
    <row r="1333" spans="3:30" x14ac:dyDescent="0.45">
      <c r="C1333" s="90"/>
      <c r="D1333" s="90"/>
      <c r="E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90"/>
    </row>
    <row r="1334" spans="3:30" x14ac:dyDescent="0.45">
      <c r="C1334" s="90"/>
      <c r="D1334" s="90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90"/>
    </row>
    <row r="1335" spans="3:30" x14ac:dyDescent="0.45">
      <c r="C1335" s="90"/>
      <c r="D1335" s="90"/>
      <c r="E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90"/>
    </row>
    <row r="1336" spans="3:30" x14ac:dyDescent="0.45">
      <c r="C1336" s="90"/>
      <c r="D1336" s="90"/>
      <c r="E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90"/>
    </row>
    <row r="1337" spans="3:30" x14ac:dyDescent="0.45">
      <c r="C1337" s="90"/>
      <c r="D1337" s="90"/>
      <c r="E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90"/>
    </row>
    <row r="1338" spans="3:30" x14ac:dyDescent="0.45">
      <c r="C1338" s="90"/>
      <c r="D1338" s="90"/>
      <c r="E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90"/>
    </row>
    <row r="1339" spans="3:30" x14ac:dyDescent="0.45">
      <c r="C1339" s="90"/>
      <c r="D1339" s="90"/>
      <c r="E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90"/>
    </row>
    <row r="1340" spans="3:30" x14ac:dyDescent="0.45">
      <c r="C1340" s="90"/>
      <c r="D1340" s="90"/>
      <c r="E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90"/>
    </row>
    <row r="1341" spans="3:30" x14ac:dyDescent="0.45"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90"/>
    </row>
    <row r="1342" spans="3:30" x14ac:dyDescent="0.45">
      <c r="C1342" s="90"/>
      <c r="D1342" s="90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90"/>
    </row>
    <row r="1343" spans="3:30" x14ac:dyDescent="0.45">
      <c r="C1343" s="90"/>
      <c r="D1343" s="90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90"/>
    </row>
    <row r="1344" spans="3:30" x14ac:dyDescent="0.45">
      <c r="C1344" s="90"/>
      <c r="D1344" s="90"/>
      <c r="E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90"/>
    </row>
    <row r="1345" spans="3:30" x14ac:dyDescent="0.45">
      <c r="C1345" s="90"/>
      <c r="D1345" s="90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90"/>
    </row>
    <row r="1346" spans="3:30" x14ac:dyDescent="0.45">
      <c r="C1346" s="90"/>
      <c r="D1346" s="90"/>
      <c r="E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90"/>
    </row>
    <row r="1347" spans="3:30" x14ac:dyDescent="0.45">
      <c r="C1347" s="90"/>
      <c r="D1347" s="90"/>
      <c r="E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90"/>
    </row>
    <row r="1348" spans="3:30" x14ac:dyDescent="0.45">
      <c r="C1348" s="90"/>
      <c r="D1348" s="90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90"/>
    </row>
    <row r="1349" spans="3:30" x14ac:dyDescent="0.45">
      <c r="C1349" s="90"/>
      <c r="D1349" s="90"/>
      <c r="E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90"/>
    </row>
    <row r="1350" spans="3:30" x14ac:dyDescent="0.45">
      <c r="C1350" s="90"/>
      <c r="D1350" s="90"/>
      <c r="E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90"/>
    </row>
    <row r="1351" spans="3:30" x14ac:dyDescent="0.45">
      <c r="C1351" s="90"/>
      <c r="D1351" s="90"/>
      <c r="E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90"/>
    </row>
    <row r="1352" spans="3:30" x14ac:dyDescent="0.45">
      <c r="C1352" s="90"/>
      <c r="D1352" s="90"/>
      <c r="E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90"/>
    </row>
    <row r="1353" spans="3:30" x14ac:dyDescent="0.45">
      <c r="C1353" s="90"/>
      <c r="D1353" s="90"/>
      <c r="E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90"/>
    </row>
    <row r="1354" spans="3:30" x14ac:dyDescent="0.45">
      <c r="C1354" s="90"/>
      <c r="D1354" s="90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90"/>
    </row>
    <row r="1355" spans="3:30" x14ac:dyDescent="0.45">
      <c r="C1355" s="90"/>
      <c r="D1355" s="90"/>
      <c r="E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90"/>
    </row>
    <row r="1356" spans="3:30" x14ac:dyDescent="0.45">
      <c r="C1356" s="90"/>
      <c r="D1356" s="90"/>
      <c r="E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90"/>
    </row>
    <row r="1357" spans="3:30" x14ac:dyDescent="0.45"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90"/>
    </row>
    <row r="1358" spans="3:30" x14ac:dyDescent="0.45">
      <c r="C1358" s="90"/>
      <c r="D1358" s="90"/>
      <c r="E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90"/>
    </row>
    <row r="1359" spans="3:30" x14ac:dyDescent="0.45">
      <c r="C1359" s="90"/>
      <c r="D1359" s="90"/>
      <c r="E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90"/>
    </row>
    <row r="1360" spans="3:30" x14ac:dyDescent="0.45">
      <c r="C1360" s="90"/>
      <c r="D1360" s="90"/>
      <c r="E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90"/>
    </row>
    <row r="1361" spans="3:30" x14ac:dyDescent="0.45">
      <c r="C1361" s="90"/>
      <c r="D1361" s="90"/>
      <c r="E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90"/>
    </row>
    <row r="1362" spans="3:30" x14ac:dyDescent="0.45">
      <c r="C1362" s="90"/>
      <c r="D1362" s="90"/>
      <c r="E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90"/>
    </row>
    <row r="1363" spans="3:30" x14ac:dyDescent="0.45">
      <c r="C1363" s="90"/>
      <c r="D1363" s="90"/>
      <c r="E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90"/>
    </row>
    <row r="1364" spans="3:30" x14ac:dyDescent="0.45">
      <c r="C1364" s="90"/>
      <c r="D1364" s="90"/>
      <c r="E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90"/>
    </row>
    <row r="1365" spans="3:30" x14ac:dyDescent="0.45">
      <c r="C1365" s="90"/>
      <c r="D1365" s="90"/>
      <c r="E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90"/>
    </row>
    <row r="1366" spans="3:30" x14ac:dyDescent="0.45">
      <c r="C1366" s="90"/>
      <c r="D1366" s="90"/>
      <c r="E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90"/>
    </row>
    <row r="1367" spans="3:30" x14ac:dyDescent="0.45">
      <c r="C1367" s="90"/>
      <c r="D1367" s="90"/>
      <c r="E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90"/>
    </row>
    <row r="1368" spans="3:30" x14ac:dyDescent="0.45">
      <c r="C1368" s="90"/>
      <c r="D1368" s="90"/>
      <c r="E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90"/>
    </row>
    <row r="1369" spans="3:30" x14ac:dyDescent="0.45">
      <c r="C1369" s="90"/>
      <c r="D1369" s="90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90"/>
    </row>
    <row r="1370" spans="3:30" x14ac:dyDescent="0.45">
      <c r="C1370" s="90"/>
      <c r="D1370" s="90"/>
      <c r="E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90"/>
    </row>
    <row r="1371" spans="3:30" x14ac:dyDescent="0.45">
      <c r="C1371" s="90"/>
      <c r="D1371" s="90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90"/>
    </row>
    <row r="1372" spans="3:30" x14ac:dyDescent="0.45">
      <c r="C1372" s="90"/>
      <c r="D1372" s="90"/>
      <c r="E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90"/>
    </row>
    <row r="1373" spans="3:30" x14ac:dyDescent="0.45">
      <c r="C1373" s="90"/>
      <c r="D1373" s="90"/>
      <c r="E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90"/>
    </row>
    <row r="1374" spans="3:30" x14ac:dyDescent="0.45">
      <c r="C1374" s="90"/>
      <c r="D1374" s="90"/>
      <c r="E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90"/>
    </row>
    <row r="1375" spans="3:30" x14ac:dyDescent="0.45">
      <c r="C1375" s="90"/>
      <c r="D1375" s="90"/>
      <c r="E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90"/>
    </row>
    <row r="1376" spans="3:30" x14ac:dyDescent="0.45">
      <c r="C1376" s="90"/>
      <c r="D1376" s="90"/>
      <c r="E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90"/>
    </row>
    <row r="1377" spans="3:30" x14ac:dyDescent="0.45">
      <c r="C1377" s="90"/>
      <c r="D1377" s="90"/>
      <c r="E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90"/>
    </row>
    <row r="1378" spans="3:30" x14ac:dyDescent="0.45">
      <c r="C1378" s="90"/>
      <c r="D1378" s="90"/>
      <c r="E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90"/>
    </row>
    <row r="1379" spans="3:30" x14ac:dyDescent="0.45">
      <c r="C1379" s="90"/>
      <c r="D1379" s="90"/>
      <c r="E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90"/>
    </row>
    <row r="1380" spans="3:30" x14ac:dyDescent="0.45">
      <c r="C1380" s="90"/>
      <c r="D1380" s="90"/>
      <c r="E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90"/>
    </row>
    <row r="1381" spans="3:30" x14ac:dyDescent="0.45"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90"/>
    </row>
    <row r="1382" spans="3:30" x14ac:dyDescent="0.45">
      <c r="C1382" s="90"/>
      <c r="D1382" s="90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90"/>
    </row>
    <row r="1383" spans="3:30" x14ac:dyDescent="0.45">
      <c r="C1383" s="90"/>
      <c r="D1383" s="90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90"/>
    </row>
    <row r="1384" spans="3:30" x14ac:dyDescent="0.45">
      <c r="C1384" s="90"/>
      <c r="D1384" s="90"/>
      <c r="E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90"/>
    </row>
    <row r="1385" spans="3:30" x14ac:dyDescent="0.45">
      <c r="C1385" s="90"/>
      <c r="D1385" s="90"/>
      <c r="E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90"/>
    </row>
    <row r="1386" spans="3:30" x14ac:dyDescent="0.45">
      <c r="C1386" s="90"/>
      <c r="D1386" s="90"/>
      <c r="E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90"/>
    </row>
    <row r="1387" spans="3:30" x14ac:dyDescent="0.45">
      <c r="C1387" s="90"/>
      <c r="D1387" s="90"/>
      <c r="E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90"/>
    </row>
    <row r="1388" spans="3:30" x14ac:dyDescent="0.45"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90"/>
    </row>
    <row r="1389" spans="3:30" x14ac:dyDescent="0.45">
      <c r="C1389" s="90"/>
      <c r="D1389" s="90"/>
      <c r="E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90"/>
    </row>
    <row r="1390" spans="3:30" x14ac:dyDescent="0.45">
      <c r="C1390" s="90"/>
      <c r="D1390" s="90"/>
      <c r="E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90"/>
    </row>
    <row r="1391" spans="3:30" x14ac:dyDescent="0.45">
      <c r="C1391" s="90"/>
      <c r="D1391" s="90"/>
      <c r="E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90"/>
    </row>
    <row r="1392" spans="3:30" x14ac:dyDescent="0.45">
      <c r="C1392" s="90"/>
      <c r="D1392" s="90"/>
      <c r="E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90"/>
    </row>
    <row r="1393" spans="3:30" x14ac:dyDescent="0.45">
      <c r="C1393" s="90"/>
      <c r="D1393" s="90"/>
      <c r="E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90"/>
    </row>
    <row r="1394" spans="3:30" x14ac:dyDescent="0.45">
      <c r="C1394" s="90"/>
      <c r="D1394" s="90"/>
      <c r="E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90"/>
    </row>
    <row r="1395" spans="3:30" x14ac:dyDescent="0.45">
      <c r="C1395" s="90"/>
      <c r="D1395" s="90"/>
      <c r="E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90"/>
    </row>
    <row r="1396" spans="3:30" x14ac:dyDescent="0.45">
      <c r="C1396" s="90"/>
      <c r="D1396" s="90"/>
      <c r="E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90"/>
    </row>
    <row r="1397" spans="3:30" x14ac:dyDescent="0.45">
      <c r="C1397" s="90"/>
      <c r="D1397" s="90"/>
      <c r="E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90"/>
    </row>
    <row r="1398" spans="3:30" x14ac:dyDescent="0.45">
      <c r="C1398" s="90"/>
      <c r="D1398" s="90"/>
      <c r="E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90"/>
    </row>
    <row r="1399" spans="3:30" x14ac:dyDescent="0.45">
      <c r="C1399" s="90"/>
      <c r="D1399" s="90"/>
      <c r="E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90"/>
    </row>
    <row r="1400" spans="3:30" x14ac:dyDescent="0.45">
      <c r="C1400" s="90"/>
      <c r="D1400" s="90"/>
      <c r="E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90"/>
    </row>
    <row r="1401" spans="3:30" x14ac:dyDescent="0.45">
      <c r="C1401" s="90"/>
      <c r="D1401" s="90"/>
      <c r="E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90"/>
    </row>
    <row r="1402" spans="3:30" x14ac:dyDescent="0.45">
      <c r="C1402" s="90"/>
      <c r="D1402" s="90"/>
      <c r="E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90"/>
    </row>
    <row r="1403" spans="3:30" x14ac:dyDescent="0.45">
      <c r="C1403" s="90"/>
      <c r="D1403" s="90"/>
      <c r="E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90"/>
    </row>
    <row r="1404" spans="3:30" x14ac:dyDescent="0.45">
      <c r="C1404" s="90"/>
      <c r="D1404" s="90"/>
      <c r="E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90"/>
    </row>
    <row r="1405" spans="3:30" x14ac:dyDescent="0.45">
      <c r="C1405" s="90"/>
      <c r="D1405" s="90"/>
      <c r="E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90"/>
    </row>
    <row r="1406" spans="3:30" x14ac:dyDescent="0.45">
      <c r="C1406" s="90"/>
      <c r="D1406" s="90"/>
      <c r="E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90"/>
    </row>
    <row r="1407" spans="3:30" x14ac:dyDescent="0.45">
      <c r="C1407" s="90"/>
      <c r="D1407" s="90"/>
      <c r="E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90"/>
    </row>
    <row r="1408" spans="3:30" x14ac:dyDescent="0.45">
      <c r="C1408" s="90"/>
      <c r="D1408" s="90"/>
      <c r="E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90"/>
    </row>
    <row r="1409" spans="3:30" x14ac:dyDescent="0.45">
      <c r="C1409" s="90"/>
      <c r="D1409" s="90"/>
      <c r="E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90"/>
    </row>
    <row r="1410" spans="3:30" x14ac:dyDescent="0.45">
      <c r="C1410" s="90"/>
      <c r="D1410" s="90"/>
      <c r="E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90"/>
    </row>
    <row r="1411" spans="3:30" x14ac:dyDescent="0.45">
      <c r="C1411" s="90"/>
      <c r="D1411" s="90"/>
      <c r="E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90"/>
    </row>
    <row r="1412" spans="3:30" x14ac:dyDescent="0.45">
      <c r="C1412" s="90"/>
      <c r="D1412" s="90"/>
      <c r="E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90"/>
    </row>
    <row r="1413" spans="3:30" x14ac:dyDescent="0.45">
      <c r="C1413" s="90"/>
      <c r="D1413" s="90"/>
      <c r="E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90"/>
    </row>
    <row r="1414" spans="3:30" x14ac:dyDescent="0.45">
      <c r="C1414" s="90"/>
      <c r="D1414" s="90"/>
      <c r="E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90"/>
    </row>
    <row r="1415" spans="3:30" x14ac:dyDescent="0.45"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</row>
    <row r="1416" spans="3:30" x14ac:dyDescent="0.45">
      <c r="C1416" s="90"/>
      <c r="D1416" s="90"/>
      <c r="E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90"/>
    </row>
    <row r="1417" spans="3:30" x14ac:dyDescent="0.45"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</row>
    <row r="1418" spans="3:30" x14ac:dyDescent="0.45">
      <c r="C1418" s="90"/>
      <c r="D1418" s="90"/>
      <c r="E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90"/>
    </row>
    <row r="1419" spans="3:30" x14ac:dyDescent="0.45"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</row>
    <row r="1420" spans="3:30" x14ac:dyDescent="0.45">
      <c r="C1420" s="90"/>
      <c r="D1420" s="90"/>
      <c r="E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90"/>
    </row>
    <row r="1421" spans="3:30" x14ac:dyDescent="0.45"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</row>
    <row r="1422" spans="3:30" x14ac:dyDescent="0.45">
      <c r="C1422" s="90"/>
      <c r="D1422" s="90"/>
      <c r="E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90"/>
    </row>
    <row r="1423" spans="3:30" x14ac:dyDescent="0.45"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</row>
    <row r="1424" spans="3:30" x14ac:dyDescent="0.45">
      <c r="C1424" s="90"/>
      <c r="D1424" s="90"/>
      <c r="E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90"/>
    </row>
    <row r="1425" spans="3:30" x14ac:dyDescent="0.45"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</row>
    <row r="1426" spans="3:30" x14ac:dyDescent="0.45">
      <c r="C1426" s="90"/>
      <c r="D1426" s="90"/>
      <c r="E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90"/>
    </row>
    <row r="1427" spans="3:30" x14ac:dyDescent="0.45"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</row>
    <row r="1428" spans="3:30" x14ac:dyDescent="0.45">
      <c r="C1428" s="90"/>
      <c r="D1428" s="90"/>
      <c r="E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90"/>
    </row>
    <row r="1429" spans="3:30" x14ac:dyDescent="0.45"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</row>
    <row r="1430" spans="3:30" x14ac:dyDescent="0.45">
      <c r="C1430" s="90"/>
      <c r="D1430" s="90"/>
      <c r="E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90"/>
    </row>
    <row r="1431" spans="3:30" x14ac:dyDescent="0.45"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</row>
    <row r="1432" spans="3:30" x14ac:dyDescent="0.45">
      <c r="C1432" s="90"/>
      <c r="D1432" s="90"/>
      <c r="E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90"/>
    </row>
    <row r="1433" spans="3:30" x14ac:dyDescent="0.45"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</row>
    <row r="1434" spans="3:30" x14ac:dyDescent="0.45">
      <c r="C1434" s="90"/>
      <c r="D1434" s="90"/>
      <c r="E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90"/>
    </row>
    <row r="1435" spans="3:30" x14ac:dyDescent="0.45"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</row>
    <row r="1436" spans="3:30" x14ac:dyDescent="0.45">
      <c r="C1436" s="90"/>
      <c r="D1436" s="90"/>
      <c r="E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90"/>
    </row>
    <row r="1437" spans="3:30" x14ac:dyDescent="0.45"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</row>
    <row r="1438" spans="3:30" x14ac:dyDescent="0.45">
      <c r="C1438" s="90"/>
      <c r="D1438" s="90"/>
      <c r="E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90"/>
    </row>
    <row r="1439" spans="3:30" x14ac:dyDescent="0.45">
      <c r="C1439" s="90"/>
      <c r="D1439" s="90"/>
      <c r="E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90"/>
    </row>
    <row r="1440" spans="3:30" x14ac:dyDescent="0.45">
      <c r="C1440" s="90"/>
      <c r="D1440" s="90"/>
      <c r="E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90"/>
    </row>
    <row r="1441" spans="3:30" x14ac:dyDescent="0.45">
      <c r="C1441" s="90"/>
      <c r="D1441" s="90"/>
      <c r="E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90"/>
    </row>
    <row r="1442" spans="3:30" x14ac:dyDescent="0.45">
      <c r="C1442" s="90"/>
      <c r="D1442" s="90"/>
      <c r="E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90"/>
    </row>
    <row r="1443" spans="3:30" x14ac:dyDescent="0.45">
      <c r="C1443" s="90"/>
      <c r="D1443" s="90"/>
      <c r="E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90"/>
    </row>
    <row r="1444" spans="3:30" x14ac:dyDescent="0.45">
      <c r="C1444" s="90"/>
      <c r="D1444" s="90"/>
      <c r="E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90"/>
    </row>
    <row r="1445" spans="3:30" x14ac:dyDescent="0.45">
      <c r="C1445" s="90"/>
      <c r="D1445" s="90"/>
      <c r="E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90"/>
    </row>
    <row r="1446" spans="3:30" x14ac:dyDescent="0.45">
      <c r="C1446" s="90"/>
      <c r="D1446" s="90"/>
      <c r="E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90"/>
    </row>
    <row r="1447" spans="3:30" x14ac:dyDescent="0.45">
      <c r="C1447" s="90"/>
      <c r="D1447" s="90"/>
      <c r="E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90"/>
    </row>
    <row r="1448" spans="3:30" x14ac:dyDescent="0.45">
      <c r="C1448" s="90"/>
      <c r="D1448" s="90"/>
      <c r="E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90"/>
    </row>
    <row r="1449" spans="3:30" x14ac:dyDescent="0.45">
      <c r="C1449" s="90"/>
      <c r="D1449" s="90"/>
      <c r="E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90"/>
    </row>
    <row r="1450" spans="3:30" x14ac:dyDescent="0.45">
      <c r="C1450" s="90"/>
      <c r="D1450" s="90"/>
      <c r="E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90"/>
    </row>
    <row r="1451" spans="3:30" x14ac:dyDescent="0.45">
      <c r="C1451" s="90"/>
      <c r="D1451" s="90"/>
      <c r="E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90"/>
    </row>
    <row r="1452" spans="3:30" x14ac:dyDescent="0.45">
      <c r="C1452" s="90"/>
      <c r="D1452" s="90"/>
      <c r="E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90"/>
    </row>
    <row r="1453" spans="3:30" x14ac:dyDescent="0.45">
      <c r="C1453" s="90"/>
      <c r="D1453" s="90"/>
      <c r="E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90"/>
    </row>
    <row r="1454" spans="3:30" x14ac:dyDescent="0.45">
      <c r="C1454" s="90"/>
      <c r="D1454" s="90"/>
      <c r="E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90"/>
    </row>
    <row r="1455" spans="3:30" x14ac:dyDescent="0.45">
      <c r="C1455" s="90"/>
      <c r="D1455" s="90"/>
      <c r="E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90"/>
    </row>
    <row r="1456" spans="3:30" x14ac:dyDescent="0.45">
      <c r="C1456" s="90"/>
      <c r="D1456" s="90"/>
      <c r="E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90"/>
    </row>
    <row r="1457" spans="3:30" x14ac:dyDescent="0.45">
      <c r="C1457" s="90"/>
      <c r="D1457" s="90"/>
      <c r="E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90"/>
    </row>
    <row r="1458" spans="3:30" x14ac:dyDescent="0.45">
      <c r="C1458" s="90"/>
      <c r="D1458" s="90"/>
      <c r="E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90"/>
    </row>
    <row r="1459" spans="3:30" x14ac:dyDescent="0.45">
      <c r="C1459" s="90"/>
      <c r="D1459" s="90"/>
      <c r="E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90"/>
    </row>
    <row r="1460" spans="3:30" x14ac:dyDescent="0.45">
      <c r="C1460" s="90"/>
      <c r="D1460" s="90"/>
      <c r="E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90"/>
    </row>
    <row r="1461" spans="3:30" x14ac:dyDescent="0.45">
      <c r="C1461" s="90"/>
      <c r="D1461" s="90"/>
      <c r="E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90"/>
    </row>
    <row r="1462" spans="3:30" x14ac:dyDescent="0.45"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90"/>
    </row>
    <row r="1463" spans="3:30" x14ac:dyDescent="0.45">
      <c r="C1463" s="90"/>
      <c r="D1463" s="90"/>
      <c r="E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90"/>
    </row>
    <row r="1464" spans="3:30" x14ac:dyDescent="0.45">
      <c r="C1464" s="90"/>
      <c r="D1464" s="90"/>
      <c r="E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90"/>
    </row>
    <row r="1465" spans="3:30" x14ac:dyDescent="0.45">
      <c r="C1465" s="90"/>
      <c r="D1465" s="90"/>
      <c r="E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90"/>
    </row>
    <row r="1466" spans="3:30" x14ac:dyDescent="0.45">
      <c r="C1466" s="90"/>
      <c r="D1466" s="90"/>
      <c r="E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90"/>
    </row>
    <row r="1467" spans="3:30" x14ac:dyDescent="0.45"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90"/>
    </row>
    <row r="1468" spans="3:30" x14ac:dyDescent="0.45">
      <c r="C1468" s="90"/>
      <c r="D1468" s="90"/>
      <c r="E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90"/>
    </row>
    <row r="1469" spans="3:30" x14ac:dyDescent="0.45">
      <c r="C1469" s="90"/>
      <c r="D1469" s="90"/>
      <c r="E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90"/>
    </row>
    <row r="1470" spans="3:30" x14ac:dyDescent="0.45">
      <c r="C1470" s="90"/>
      <c r="D1470" s="90"/>
      <c r="E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90"/>
    </row>
    <row r="1471" spans="3:30" x14ac:dyDescent="0.45">
      <c r="C1471" s="90"/>
      <c r="D1471" s="90"/>
      <c r="E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90"/>
    </row>
    <row r="1472" spans="3:30" x14ac:dyDescent="0.45">
      <c r="C1472" s="90"/>
      <c r="D1472" s="90"/>
      <c r="E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90"/>
    </row>
    <row r="1473" spans="3:30" x14ac:dyDescent="0.45">
      <c r="C1473" s="90"/>
      <c r="D1473" s="90"/>
      <c r="E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90"/>
    </row>
    <row r="1474" spans="3:30" x14ac:dyDescent="0.45">
      <c r="C1474" s="90"/>
      <c r="D1474" s="90"/>
      <c r="E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90"/>
    </row>
    <row r="1475" spans="3:30" x14ac:dyDescent="0.45">
      <c r="C1475" s="90"/>
      <c r="D1475" s="90"/>
      <c r="E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90"/>
    </row>
    <row r="1476" spans="3:30" x14ac:dyDescent="0.45">
      <c r="C1476" s="90"/>
      <c r="D1476" s="90"/>
      <c r="E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90"/>
    </row>
    <row r="1477" spans="3:30" x14ac:dyDescent="0.45">
      <c r="C1477" s="90"/>
      <c r="D1477" s="90"/>
      <c r="E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90"/>
    </row>
    <row r="1478" spans="3:30" x14ac:dyDescent="0.45">
      <c r="C1478" s="90"/>
      <c r="D1478" s="90"/>
      <c r="E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90"/>
    </row>
    <row r="1479" spans="3:30" x14ac:dyDescent="0.45">
      <c r="C1479" s="90"/>
      <c r="D1479" s="90"/>
      <c r="E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90"/>
    </row>
    <row r="1480" spans="3:30" x14ac:dyDescent="0.45">
      <c r="C1480" s="90"/>
      <c r="D1480" s="90"/>
      <c r="E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90"/>
    </row>
    <row r="1481" spans="3:30" x14ac:dyDescent="0.45">
      <c r="C1481" s="90"/>
      <c r="D1481" s="90"/>
      <c r="E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90"/>
    </row>
    <row r="1482" spans="3:30" x14ac:dyDescent="0.45">
      <c r="C1482" s="90"/>
      <c r="D1482" s="90"/>
      <c r="E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90"/>
    </row>
    <row r="1483" spans="3:30" x14ac:dyDescent="0.45">
      <c r="C1483" s="90"/>
      <c r="D1483" s="90"/>
      <c r="E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90"/>
    </row>
    <row r="1484" spans="3:30" x14ac:dyDescent="0.45">
      <c r="C1484" s="90"/>
      <c r="D1484" s="90"/>
      <c r="E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90"/>
    </row>
    <row r="1485" spans="3:30" x14ac:dyDescent="0.45">
      <c r="C1485" s="90"/>
      <c r="D1485" s="90"/>
      <c r="E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90"/>
    </row>
    <row r="1486" spans="3:30" x14ac:dyDescent="0.45">
      <c r="C1486" s="90"/>
      <c r="D1486" s="90"/>
      <c r="E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90"/>
    </row>
    <row r="1487" spans="3:30" x14ac:dyDescent="0.45">
      <c r="C1487" s="90"/>
      <c r="D1487" s="90"/>
      <c r="E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90"/>
    </row>
    <row r="1488" spans="3:30" x14ac:dyDescent="0.45">
      <c r="C1488" s="90"/>
      <c r="D1488" s="90"/>
      <c r="E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90"/>
    </row>
    <row r="1489" spans="3:30" x14ac:dyDescent="0.45">
      <c r="C1489" s="90"/>
      <c r="D1489" s="90"/>
      <c r="E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90"/>
    </row>
    <row r="1490" spans="3:30" x14ac:dyDescent="0.45">
      <c r="C1490" s="90"/>
      <c r="D1490" s="90"/>
      <c r="E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90"/>
    </row>
    <row r="1491" spans="3:30" x14ac:dyDescent="0.45">
      <c r="C1491" s="90"/>
      <c r="D1491" s="90"/>
      <c r="E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90"/>
    </row>
    <row r="1492" spans="3:30" x14ac:dyDescent="0.45">
      <c r="C1492" s="90"/>
      <c r="D1492" s="90"/>
      <c r="E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90"/>
    </row>
    <row r="1493" spans="3:30" x14ac:dyDescent="0.45">
      <c r="C1493" s="90"/>
      <c r="D1493" s="90"/>
      <c r="E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90"/>
    </row>
    <row r="1494" spans="3:30" x14ac:dyDescent="0.45">
      <c r="C1494" s="90"/>
      <c r="D1494" s="90"/>
      <c r="E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90"/>
    </row>
    <row r="1495" spans="3:30" x14ac:dyDescent="0.45">
      <c r="C1495" s="90"/>
      <c r="D1495" s="90"/>
      <c r="E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90"/>
    </row>
    <row r="1496" spans="3:30" x14ac:dyDescent="0.45">
      <c r="C1496" s="90"/>
      <c r="D1496" s="90"/>
      <c r="E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90"/>
    </row>
    <row r="1497" spans="3:30" x14ac:dyDescent="0.45">
      <c r="C1497" s="90"/>
      <c r="D1497" s="90"/>
      <c r="E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90"/>
    </row>
    <row r="1498" spans="3:30" x14ac:dyDescent="0.45">
      <c r="C1498" s="90"/>
      <c r="D1498" s="90"/>
      <c r="E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90"/>
    </row>
    <row r="1499" spans="3:30" x14ac:dyDescent="0.45">
      <c r="C1499" s="90"/>
      <c r="D1499" s="90"/>
      <c r="E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90"/>
    </row>
    <row r="1500" spans="3:30" x14ac:dyDescent="0.45">
      <c r="C1500" s="90"/>
      <c r="D1500" s="90"/>
      <c r="E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90"/>
    </row>
    <row r="1501" spans="3:30" x14ac:dyDescent="0.45">
      <c r="C1501" s="90"/>
      <c r="D1501" s="90"/>
      <c r="E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90"/>
    </row>
    <row r="1502" spans="3:30" x14ac:dyDescent="0.45">
      <c r="C1502" s="90"/>
      <c r="D1502" s="90"/>
      <c r="E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90"/>
    </row>
    <row r="1503" spans="3:30" x14ac:dyDescent="0.45"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90"/>
    </row>
    <row r="1504" spans="3:30" x14ac:dyDescent="0.45">
      <c r="C1504" s="90"/>
      <c r="D1504" s="90"/>
      <c r="E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90"/>
    </row>
    <row r="1505" spans="3:30" x14ac:dyDescent="0.45">
      <c r="C1505" s="90"/>
      <c r="D1505" s="90"/>
      <c r="E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90"/>
    </row>
    <row r="1506" spans="3:30" x14ac:dyDescent="0.45">
      <c r="C1506" s="90"/>
      <c r="D1506" s="90"/>
      <c r="E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90"/>
    </row>
    <row r="1507" spans="3:30" x14ac:dyDescent="0.45">
      <c r="C1507" s="90"/>
      <c r="D1507" s="90"/>
      <c r="E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90"/>
    </row>
    <row r="1508" spans="3:30" x14ac:dyDescent="0.45">
      <c r="C1508" s="90"/>
      <c r="D1508" s="90"/>
      <c r="E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90"/>
    </row>
    <row r="1509" spans="3:30" x14ac:dyDescent="0.45">
      <c r="C1509" s="90"/>
      <c r="D1509" s="90"/>
      <c r="E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90"/>
    </row>
    <row r="1510" spans="3:30" x14ac:dyDescent="0.45">
      <c r="C1510" s="90"/>
      <c r="D1510" s="90"/>
      <c r="E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90"/>
    </row>
    <row r="1511" spans="3:30" x14ac:dyDescent="0.45">
      <c r="C1511" s="90"/>
      <c r="D1511" s="90"/>
      <c r="E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90"/>
    </row>
    <row r="1512" spans="3:30" x14ac:dyDescent="0.45">
      <c r="C1512" s="90"/>
      <c r="D1512" s="90"/>
      <c r="E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90"/>
    </row>
    <row r="1513" spans="3:30" x14ac:dyDescent="0.45">
      <c r="C1513" s="90"/>
      <c r="D1513" s="90"/>
      <c r="E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90"/>
    </row>
    <row r="1514" spans="3:30" x14ac:dyDescent="0.45">
      <c r="C1514" s="90"/>
      <c r="D1514" s="90"/>
      <c r="E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90"/>
    </row>
    <row r="1515" spans="3:30" x14ac:dyDescent="0.45">
      <c r="C1515" s="90"/>
      <c r="D1515" s="90"/>
      <c r="E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90"/>
    </row>
    <row r="1516" spans="3:30" x14ac:dyDescent="0.45">
      <c r="C1516" s="90"/>
      <c r="D1516" s="90"/>
      <c r="E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90"/>
    </row>
    <row r="1517" spans="3:30" x14ac:dyDescent="0.45">
      <c r="C1517" s="90"/>
      <c r="D1517" s="90"/>
      <c r="E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90"/>
    </row>
    <row r="1518" spans="3:30" x14ac:dyDescent="0.45">
      <c r="C1518" s="90"/>
      <c r="D1518" s="90"/>
      <c r="E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90"/>
    </row>
    <row r="1519" spans="3:30" x14ac:dyDescent="0.45">
      <c r="C1519" s="90"/>
      <c r="D1519" s="90"/>
      <c r="E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90"/>
    </row>
    <row r="1520" spans="3:30" x14ac:dyDescent="0.45">
      <c r="C1520" s="90"/>
      <c r="D1520" s="90"/>
      <c r="E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90"/>
    </row>
    <row r="1521" spans="3:30" x14ac:dyDescent="0.45">
      <c r="C1521" s="90"/>
      <c r="D1521" s="90"/>
      <c r="E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90"/>
    </row>
    <row r="1522" spans="3:30" x14ac:dyDescent="0.45">
      <c r="C1522" s="90"/>
      <c r="D1522" s="90"/>
      <c r="E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90"/>
    </row>
    <row r="1523" spans="3:30" x14ac:dyDescent="0.45">
      <c r="C1523" s="90"/>
      <c r="D1523" s="90"/>
      <c r="E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90"/>
    </row>
    <row r="1524" spans="3:30" x14ac:dyDescent="0.45">
      <c r="C1524" s="90"/>
      <c r="D1524" s="90"/>
      <c r="E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90"/>
    </row>
    <row r="1525" spans="3:30" x14ac:dyDescent="0.45">
      <c r="C1525" s="90"/>
      <c r="D1525" s="90"/>
      <c r="E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90"/>
    </row>
    <row r="1526" spans="3:30" x14ac:dyDescent="0.45">
      <c r="C1526" s="90"/>
      <c r="D1526" s="90"/>
      <c r="E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90"/>
    </row>
    <row r="1527" spans="3:30" x14ac:dyDescent="0.45">
      <c r="C1527" s="90"/>
      <c r="D1527" s="90"/>
      <c r="E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90"/>
    </row>
    <row r="1528" spans="3:30" x14ac:dyDescent="0.45">
      <c r="C1528" s="90"/>
      <c r="D1528" s="90"/>
      <c r="E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90"/>
    </row>
    <row r="1529" spans="3:30" x14ac:dyDescent="0.45">
      <c r="C1529" s="90"/>
      <c r="D1529" s="90"/>
      <c r="E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90"/>
    </row>
    <row r="1530" spans="3:30" x14ac:dyDescent="0.45">
      <c r="C1530" s="90"/>
      <c r="D1530" s="90"/>
      <c r="E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90"/>
    </row>
    <row r="1531" spans="3:30" x14ac:dyDescent="0.45">
      <c r="C1531" s="90"/>
      <c r="D1531" s="90"/>
      <c r="E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90"/>
    </row>
    <row r="1532" spans="3:30" x14ac:dyDescent="0.45">
      <c r="C1532" s="90"/>
      <c r="D1532" s="90"/>
      <c r="E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90"/>
    </row>
    <row r="1533" spans="3:30" x14ac:dyDescent="0.45">
      <c r="C1533" s="90"/>
      <c r="D1533" s="90"/>
      <c r="E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90"/>
    </row>
    <row r="1534" spans="3:30" x14ac:dyDescent="0.45">
      <c r="C1534" s="90"/>
      <c r="D1534" s="90"/>
      <c r="E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90"/>
    </row>
    <row r="1535" spans="3:30" x14ac:dyDescent="0.45">
      <c r="C1535" s="90"/>
      <c r="D1535" s="90"/>
      <c r="E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90"/>
    </row>
    <row r="1536" spans="3:30" x14ac:dyDescent="0.45">
      <c r="C1536" s="90"/>
      <c r="D1536" s="90"/>
      <c r="E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90"/>
    </row>
    <row r="1537" spans="3:30" x14ac:dyDescent="0.45">
      <c r="C1537" s="90"/>
      <c r="D1537" s="90"/>
      <c r="E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90"/>
    </row>
    <row r="1538" spans="3:30" x14ac:dyDescent="0.45">
      <c r="C1538" s="90"/>
      <c r="D1538" s="90"/>
      <c r="E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90"/>
    </row>
    <row r="1539" spans="3:30" x14ac:dyDescent="0.45">
      <c r="C1539" s="90"/>
      <c r="D1539" s="90"/>
      <c r="E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90"/>
    </row>
    <row r="1540" spans="3:30" x14ac:dyDescent="0.45">
      <c r="C1540" s="90"/>
      <c r="D1540" s="90"/>
      <c r="E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90"/>
    </row>
    <row r="1541" spans="3:30" x14ac:dyDescent="0.45">
      <c r="C1541" s="90"/>
      <c r="D1541" s="90"/>
      <c r="E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90"/>
    </row>
    <row r="1542" spans="3:30" x14ac:dyDescent="0.45">
      <c r="C1542" s="90"/>
      <c r="D1542" s="90"/>
      <c r="E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90"/>
    </row>
    <row r="1543" spans="3:30" x14ac:dyDescent="0.45">
      <c r="C1543" s="90"/>
      <c r="D1543" s="90"/>
      <c r="E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90"/>
    </row>
    <row r="1544" spans="3:30" x14ac:dyDescent="0.45">
      <c r="C1544" s="90"/>
      <c r="D1544" s="90"/>
      <c r="E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90"/>
    </row>
    <row r="1545" spans="3:30" x14ac:dyDescent="0.45"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90"/>
    </row>
    <row r="1546" spans="3:30" x14ac:dyDescent="0.45">
      <c r="C1546" s="90"/>
      <c r="D1546" s="90"/>
      <c r="E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90"/>
    </row>
    <row r="1547" spans="3:30" x14ac:dyDescent="0.45">
      <c r="C1547" s="90"/>
      <c r="D1547" s="90"/>
      <c r="E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90"/>
    </row>
    <row r="1548" spans="3:30" x14ac:dyDescent="0.45">
      <c r="C1548" s="90"/>
      <c r="D1548" s="90"/>
      <c r="E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90"/>
    </row>
    <row r="1549" spans="3:30" x14ac:dyDescent="0.45">
      <c r="C1549" s="90"/>
      <c r="D1549" s="90"/>
      <c r="E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90"/>
    </row>
    <row r="1550" spans="3:30" x14ac:dyDescent="0.45">
      <c r="C1550" s="90"/>
      <c r="D1550" s="90"/>
      <c r="E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90"/>
    </row>
    <row r="1551" spans="3:30" x14ac:dyDescent="0.45">
      <c r="C1551" s="90"/>
      <c r="D1551" s="90"/>
      <c r="E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90"/>
    </row>
    <row r="1552" spans="3:30" x14ac:dyDescent="0.45">
      <c r="C1552" s="90"/>
      <c r="D1552" s="90"/>
      <c r="E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90"/>
    </row>
    <row r="1553" spans="3:30" x14ac:dyDescent="0.45">
      <c r="C1553" s="90"/>
      <c r="D1553" s="90"/>
      <c r="E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90"/>
    </row>
    <row r="1554" spans="3:30" x14ac:dyDescent="0.45"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90"/>
    </row>
    <row r="1555" spans="3:30" x14ac:dyDescent="0.45">
      <c r="C1555" s="90"/>
      <c r="D1555" s="90"/>
      <c r="E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90"/>
    </row>
    <row r="1556" spans="3:30" x14ac:dyDescent="0.45">
      <c r="C1556" s="90"/>
      <c r="D1556" s="90"/>
      <c r="E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90"/>
    </row>
    <row r="1557" spans="3:30" x14ac:dyDescent="0.45">
      <c r="C1557" s="90"/>
      <c r="D1557" s="90"/>
      <c r="E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90"/>
    </row>
    <row r="1558" spans="3:30" x14ac:dyDescent="0.45">
      <c r="C1558" s="90"/>
      <c r="D1558" s="90"/>
      <c r="E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90"/>
    </row>
    <row r="1559" spans="3:30" x14ac:dyDescent="0.45">
      <c r="C1559" s="90"/>
      <c r="D1559" s="90"/>
      <c r="E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90"/>
    </row>
    <row r="1560" spans="3:30" x14ac:dyDescent="0.45">
      <c r="C1560" s="90"/>
      <c r="D1560" s="90"/>
      <c r="E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90"/>
    </row>
    <row r="1561" spans="3:30" x14ac:dyDescent="0.45">
      <c r="C1561" s="90"/>
      <c r="D1561" s="90"/>
      <c r="E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90"/>
    </row>
    <row r="1562" spans="3:30" x14ac:dyDescent="0.45">
      <c r="C1562" s="90"/>
      <c r="D1562" s="90"/>
      <c r="E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90"/>
    </row>
    <row r="1563" spans="3:30" x14ac:dyDescent="0.45">
      <c r="C1563" s="90"/>
      <c r="D1563" s="90"/>
      <c r="E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90"/>
    </row>
    <row r="1564" spans="3:30" x14ac:dyDescent="0.45">
      <c r="C1564" s="90"/>
      <c r="D1564" s="90"/>
      <c r="E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90"/>
    </row>
    <row r="1565" spans="3:30" x14ac:dyDescent="0.45">
      <c r="C1565" s="90"/>
      <c r="D1565" s="90"/>
      <c r="E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90"/>
    </row>
    <row r="1566" spans="3:30" x14ac:dyDescent="0.45">
      <c r="C1566" s="90"/>
      <c r="D1566" s="90"/>
      <c r="E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90"/>
    </row>
    <row r="1567" spans="3:30" x14ac:dyDescent="0.45">
      <c r="C1567" s="90"/>
      <c r="D1567" s="90"/>
      <c r="E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90"/>
    </row>
    <row r="1568" spans="3:30" x14ac:dyDescent="0.45">
      <c r="C1568" s="90"/>
      <c r="D1568" s="90"/>
      <c r="E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90"/>
    </row>
    <row r="1569" spans="3:30" x14ac:dyDescent="0.45">
      <c r="C1569" s="90"/>
      <c r="D1569" s="90"/>
      <c r="E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90"/>
    </row>
    <row r="1570" spans="3:30" x14ac:dyDescent="0.45">
      <c r="C1570" s="90"/>
      <c r="D1570" s="90"/>
      <c r="E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90"/>
    </row>
    <row r="1571" spans="3:30" x14ac:dyDescent="0.45">
      <c r="C1571" s="90"/>
      <c r="D1571" s="90"/>
      <c r="E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90"/>
    </row>
    <row r="1572" spans="3:30" x14ac:dyDescent="0.45">
      <c r="C1572" s="90"/>
      <c r="D1572" s="90"/>
      <c r="E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90"/>
    </row>
    <row r="1573" spans="3:30" x14ac:dyDescent="0.45">
      <c r="C1573" s="90"/>
      <c r="D1573" s="90"/>
      <c r="E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90"/>
    </row>
    <row r="1574" spans="3:30" x14ac:dyDescent="0.45">
      <c r="C1574" s="90"/>
      <c r="D1574" s="90"/>
      <c r="E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90"/>
    </row>
    <row r="1575" spans="3:30" x14ac:dyDescent="0.45">
      <c r="C1575" s="90"/>
      <c r="D1575" s="90"/>
      <c r="E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90"/>
    </row>
    <row r="1576" spans="3:30" x14ac:dyDescent="0.45">
      <c r="C1576" s="90"/>
      <c r="D1576" s="90"/>
      <c r="E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90"/>
    </row>
    <row r="1577" spans="3:30" x14ac:dyDescent="0.45">
      <c r="C1577" s="90"/>
      <c r="D1577" s="90"/>
      <c r="E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90"/>
    </row>
    <row r="1578" spans="3:30" x14ac:dyDescent="0.45">
      <c r="C1578" s="90"/>
      <c r="D1578" s="90"/>
      <c r="E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90"/>
    </row>
    <row r="1579" spans="3:30" x14ac:dyDescent="0.45">
      <c r="C1579" s="90"/>
      <c r="D1579" s="90"/>
      <c r="E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90"/>
    </row>
    <row r="1580" spans="3:30" x14ac:dyDescent="0.45">
      <c r="C1580" s="90"/>
      <c r="D1580" s="90"/>
      <c r="E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90"/>
    </row>
    <row r="1581" spans="3:30" x14ac:dyDescent="0.45">
      <c r="C1581" s="90"/>
      <c r="D1581" s="90"/>
      <c r="E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90"/>
    </row>
    <row r="1582" spans="3:30" x14ac:dyDescent="0.45">
      <c r="C1582" s="90"/>
      <c r="D1582" s="90"/>
      <c r="E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90"/>
    </row>
    <row r="1583" spans="3:30" x14ac:dyDescent="0.45">
      <c r="C1583" s="90"/>
      <c r="D1583" s="90"/>
      <c r="E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90"/>
    </row>
    <row r="1584" spans="3:30" x14ac:dyDescent="0.45">
      <c r="C1584" s="90"/>
      <c r="D1584" s="90"/>
      <c r="E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90"/>
    </row>
    <row r="1585" spans="3:30" x14ac:dyDescent="0.45">
      <c r="C1585" s="90"/>
      <c r="D1585" s="90"/>
      <c r="E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90"/>
    </row>
    <row r="1586" spans="3:30" x14ac:dyDescent="0.45">
      <c r="C1586" s="90"/>
      <c r="D1586" s="90"/>
      <c r="E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90"/>
    </row>
    <row r="1587" spans="3:30" x14ac:dyDescent="0.45">
      <c r="C1587" s="90"/>
      <c r="D1587" s="90"/>
      <c r="E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90"/>
    </row>
    <row r="1588" spans="3:30" x14ac:dyDescent="0.45">
      <c r="C1588" s="90"/>
      <c r="D1588" s="90"/>
      <c r="E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90"/>
    </row>
    <row r="1589" spans="3:30" x14ac:dyDescent="0.45">
      <c r="C1589" s="90"/>
      <c r="D1589" s="90"/>
      <c r="E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90"/>
    </row>
    <row r="1590" spans="3:30" x14ac:dyDescent="0.45">
      <c r="C1590" s="90"/>
      <c r="D1590" s="90"/>
      <c r="E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90"/>
    </row>
    <row r="1591" spans="3:30" x14ac:dyDescent="0.45">
      <c r="C1591" s="90"/>
      <c r="D1591" s="90"/>
      <c r="E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90"/>
    </row>
    <row r="1592" spans="3:30" x14ac:dyDescent="0.45">
      <c r="C1592" s="90"/>
      <c r="D1592" s="90"/>
      <c r="E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90"/>
    </row>
    <row r="1593" spans="3:30" x14ac:dyDescent="0.45">
      <c r="C1593" s="90"/>
      <c r="D1593" s="90"/>
      <c r="E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90"/>
    </row>
    <row r="1594" spans="3:30" x14ac:dyDescent="0.45">
      <c r="C1594" s="90"/>
      <c r="D1594" s="90"/>
      <c r="E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90"/>
    </row>
    <row r="1595" spans="3:30" x14ac:dyDescent="0.45">
      <c r="C1595" s="90"/>
      <c r="D1595" s="90"/>
      <c r="E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90"/>
    </row>
    <row r="1596" spans="3:30" x14ac:dyDescent="0.45">
      <c r="C1596" s="90"/>
      <c r="D1596" s="90"/>
      <c r="E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90"/>
    </row>
    <row r="1597" spans="3:30" x14ac:dyDescent="0.45">
      <c r="C1597" s="90"/>
      <c r="D1597" s="90"/>
      <c r="E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90"/>
    </row>
    <row r="1598" spans="3:30" x14ac:dyDescent="0.45">
      <c r="C1598" s="90"/>
      <c r="D1598" s="90"/>
      <c r="E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90"/>
    </row>
    <row r="1599" spans="3:30" x14ac:dyDescent="0.45">
      <c r="C1599" s="90"/>
      <c r="D1599" s="90"/>
      <c r="E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90"/>
    </row>
    <row r="1600" spans="3:30" x14ac:dyDescent="0.45">
      <c r="C1600" s="90"/>
      <c r="D1600" s="90"/>
      <c r="E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90"/>
    </row>
    <row r="1601" spans="3:30" x14ac:dyDescent="0.45">
      <c r="C1601" s="90"/>
      <c r="D1601" s="90"/>
      <c r="E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90"/>
    </row>
    <row r="1602" spans="3:30" x14ac:dyDescent="0.45">
      <c r="C1602" s="90"/>
      <c r="D1602" s="90"/>
      <c r="E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90"/>
    </row>
    <row r="1603" spans="3:30" x14ac:dyDescent="0.45">
      <c r="C1603" s="90"/>
      <c r="D1603" s="90"/>
      <c r="E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90"/>
    </row>
    <row r="1604" spans="3:30" x14ac:dyDescent="0.45">
      <c r="C1604" s="90"/>
      <c r="D1604" s="90"/>
      <c r="E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90"/>
    </row>
    <row r="1605" spans="3:30" x14ac:dyDescent="0.45">
      <c r="C1605" s="90"/>
      <c r="D1605" s="90"/>
      <c r="E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90"/>
    </row>
    <row r="1606" spans="3:30" x14ac:dyDescent="0.45">
      <c r="C1606" s="90"/>
      <c r="D1606" s="90"/>
      <c r="E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90"/>
    </row>
    <row r="1607" spans="3:30" x14ac:dyDescent="0.45">
      <c r="C1607" s="90"/>
      <c r="D1607" s="90"/>
      <c r="E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90"/>
    </row>
    <row r="1608" spans="3:30" x14ac:dyDescent="0.45">
      <c r="C1608" s="90"/>
      <c r="D1608" s="90"/>
      <c r="E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90"/>
    </row>
    <row r="1609" spans="3:30" x14ac:dyDescent="0.45">
      <c r="C1609" s="90"/>
      <c r="D1609" s="90"/>
      <c r="E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90"/>
    </row>
    <row r="1610" spans="3:30" x14ac:dyDescent="0.45">
      <c r="C1610" s="90"/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90"/>
    </row>
    <row r="1611" spans="3:30" x14ac:dyDescent="0.45">
      <c r="C1611" s="90"/>
      <c r="D1611" s="90"/>
      <c r="E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90"/>
    </row>
    <row r="1612" spans="3:30" x14ac:dyDescent="0.45">
      <c r="C1612" s="90"/>
      <c r="D1612" s="90"/>
      <c r="E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90"/>
    </row>
    <row r="1613" spans="3:30" x14ac:dyDescent="0.45">
      <c r="C1613" s="90"/>
      <c r="D1613" s="90"/>
      <c r="E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90"/>
    </row>
    <row r="1614" spans="3:30" x14ac:dyDescent="0.45">
      <c r="C1614" s="90"/>
      <c r="D1614" s="90"/>
      <c r="E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90"/>
    </row>
    <row r="1615" spans="3:30" x14ac:dyDescent="0.45">
      <c r="C1615" s="90"/>
      <c r="D1615" s="90"/>
      <c r="E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90"/>
    </row>
    <row r="1616" spans="3:30" x14ac:dyDescent="0.45">
      <c r="C1616" s="90"/>
      <c r="D1616" s="90"/>
      <c r="E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90"/>
    </row>
    <row r="1617" spans="3:30" x14ac:dyDescent="0.45">
      <c r="C1617" s="90"/>
      <c r="D1617" s="90"/>
      <c r="E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90"/>
    </row>
    <row r="1618" spans="3:30" x14ac:dyDescent="0.45">
      <c r="C1618" s="90"/>
      <c r="D1618" s="90"/>
      <c r="E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90"/>
    </row>
    <row r="1619" spans="3:30" x14ac:dyDescent="0.45">
      <c r="C1619" s="90"/>
      <c r="D1619" s="90"/>
      <c r="E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90"/>
    </row>
    <row r="1620" spans="3:30" x14ac:dyDescent="0.45">
      <c r="C1620" s="90"/>
      <c r="D1620" s="90"/>
      <c r="E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90"/>
    </row>
    <row r="1621" spans="3:30" x14ac:dyDescent="0.45">
      <c r="C1621" s="90"/>
      <c r="D1621" s="90"/>
      <c r="E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90"/>
    </row>
    <row r="1622" spans="3:30" x14ac:dyDescent="0.45">
      <c r="C1622" s="90"/>
      <c r="D1622" s="90"/>
      <c r="E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90"/>
    </row>
    <row r="1623" spans="3:30" x14ac:dyDescent="0.45">
      <c r="C1623" s="90"/>
      <c r="D1623" s="90"/>
      <c r="E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90"/>
    </row>
    <row r="1624" spans="3:30" x14ac:dyDescent="0.45">
      <c r="C1624" s="90"/>
      <c r="D1624" s="90"/>
      <c r="E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90"/>
    </row>
    <row r="1625" spans="3:30" x14ac:dyDescent="0.45">
      <c r="C1625" s="90"/>
      <c r="D1625" s="90"/>
      <c r="E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90"/>
    </row>
    <row r="1626" spans="3:30" x14ac:dyDescent="0.45">
      <c r="C1626" s="90"/>
      <c r="D1626" s="90"/>
      <c r="E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90"/>
    </row>
    <row r="1627" spans="3:30" x14ac:dyDescent="0.45">
      <c r="C1627" s="90"/>
      <c r="D1627" s="90"/>
      <c r="E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90"/>
    </row>
    <row r="1628" spans="3:30" x14ac:dyDescent="0.45">
      <c r="C1628" s="90"/>
      <c r="D1628" s="90"/>
      <c r="E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90"/>
    </row>
    <row r="1629" spans="3:30" x14ac:dyDescent="0.45">
      <c r="C1629" s="90"/>
      <c r="D1629" s="90"/>
      <c r="E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90"/>
    </row>
    <row r="1630" spans="3:30" x14ac:dyDescent="0.45">
      <c r="C1630" s="90"/>
      <c r="D1630" s="90"/>
      <c r="E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90"/>
    </row>
    <row r="1631" spans="3:30" x14ac:dyDescent="0.45">
      <c r="C1631" s="90"/>
      <c r="D1631" s="90"/>
      <c r="E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90"/>
    </row>
    <row r="1632" spans="3:30" x14ac:dyDescent="0.45">
      <c r="C1632" s="90"/>
      <c r="D1632" s="90"/>
      <c r="E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90"/>
    </row>
    <row r="1633" spans="3:30" x14ac:dyDescent="0.45">
      <c r="C1633" s="90"/>
      <c r="D1633" s="90"/>
      <c r="E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90"/>
    </row>
    <row r="1634" spans="3:30" x14ac:dyDescent="0.45">
      <c r="C1634" s="90"/>
      <c r="D1634" s="90"/>
      <c r="E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90"/>
    </row>
    <row r="1635" spans="3:30" x14ac:dyDescent="0.45">
      <c r="C1635" s="90"/>
      <c r="D1635" s="90"/>
      <c r="E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90"/>
    </row>
    <row r="1636" spans="3:30" x14ac:dyDescent="0.45">
      <c r="C1636" s="90"/>
      <c r="D1636" s="90"/>
      <c r="E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90"/>
    </row>
    <row r="1637" spans="3:30" x14ac:dyDescent="0.45">
      <c r="C1637" s="90"/>
      <c r="D1637" s="90"/>
      <c r="E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90"/>
    </row>
    <row r="1638" spans="3:30" x14ac:dyDescent="0.45">
      <c r="C1638" s="90"/>
      <c r="D1638" s="90"/>
      <c r="E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90"/>
    </row>
    <row r="1639" spans="3:30" x14ac:dyDescent="0.45">
      <c r="C1639" s="90"/>
      <c r="D1639" s="90"/>
      <c r="E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90"/>
    </row>
    <row r="1640" spans="3:30" x14ac:dyDescent="0.45">
      <c r="C1640" s="90"/>
      <c r="D1640" s="90"/>
      <c r="E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90"/>
    </row>
    <row r="1641" spans="3:30" x14ac:dyDescent="0.45">
      <c r="C1641" s="90"/>
      <c r="D1641" s="90"/>
      <c r="E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90"/>
    </row>
    <row r="1642" spans="3:30" x14ac:dyDescent="0.45">
      <c r="C1642" s="90"/>
      <c r="D1642" s="90"/>
      <c r="E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90"/>
    </row>
    <row r="1643" spans="3:30" x14ac:dyDescent="0.45">
      <c r="C1643" s="90"/>
      <c r="D1643" s="90"/>
      <c r="E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90"/>
    </row>
    <row r="1644" spans="3:30" x14ac:dyDescent="0.45">
      <c r="C1644" s="90"/>
      <c r="D1644" s="90"/>
      <c r="E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90"/>
    </row>
    <row r="1645" spans="3:30" x14ac:dyDescent="0.45">
      <c r="C1645" s="90"/>
      <c r="D1645" s="90"/>
      <c r="E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90"/>
    </row>
    <row r="1646" spans="3:30" x14ac:dyDescent="0.45">
      <c r="C1646" s="90"/>
      <c r="D1646" s="90"/>
      <c r="E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90"/>
    </row>
    <row r="1647" spans="3:30" x14ac:dyDescent="0.45">
      <c r="C1647" s="90"/>
      <c r="D1647" s="90"/>
      <c r="E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90"/>
    </row>
    <row r="1648" spans="3:30" x14ac:dyDescent="0.45">
      <c r="C1648" s="90"/>
      <c r="D1648" s="90"/>
      <c r="E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90"/>
    </row>
    <row r="1649" spans="3:30" x14ac:dyDescent="0.45">
      <c r="C1649" s="90"/>
      <c r="D1649" s="90"/>
      <c r="E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90"/>
    </row>
    <row r="1650" spans="3:30" x14ac:dyDescent="0.45">
      <c r="C1650" s="90"/>
      <c r="D1650" s="90"/>
      <c r="E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90"/>
    </row>
    <row r="1651" spans="3:30" x14ac:dyDescent="0.45">
      <c r="C1651" s="90"/>
      <c r="D1651" s="90"/>
      <c r="E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90"/>
    </row>
    <row r="1652" spans="3:30" x14ac:dyDescent="0.45">
      <c r="C1652" s="90"/>
      <c r="D1652" s="90"/>
      <c r="E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90"/>
    </row>
    <row r="1653" spans="3:30" x14ac:dyDescent="0.45">
      <c r="C1653" s="90"/>
      <c r="D1653" s="90"/>
      <c r="E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90"/>
    </row>
    <row r="1654" spans="3:30" x14ac:dyDescent="0.45">
      <c r="C1654" s="90"/>
      <c r="D1654" s="90"/>
      <c r="E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90"/>
    </row>
    <row r="1655" spans="3:30" x14ac:dyDescent="0.45">
      <c r="C1655" s="90"/>
      <c r="D1655" s="90"/>
      <c r="E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90"/>
    </row>
    <row r="1656" spans="3:30" x14ac:dyDescent="0.45">
      <c r="C1656" s="90"/>
      <c r="D1656" s="90"/>
      <c r="E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90"/>
    </row>
    <row r="1657" spans="3:30" x14ac:dyDescent="0.45">
      <c r="C1657" s="90"/>
      <c r="D1657" s="90"/>
      <c r="E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90"/>
    </row>
    <row r="1658" spans="3:30" x14ac:dyDescent="0.45">
      <c r="C1658" s="90"/>
      <c r="D1658" s="90"/>
      <c r="E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90"/>
    </row>
    <row r="1659" spans="3:30" x14ac:dyDescent="0.45">
      <c r="C1659" s="90"/>
      <c r="D1659" s="90"/>
      <c r="E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90"/>
    </row>
    <row r="1660" spans="3:30" x14ac:dyDescent="0.45">
      <c r="C1660" s="90"/>
      <c r="D1660" s="90"/>
      <c r="E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90"/>
    </row>
    <row r="1661" spans="3:30" x14ac:dyDescent="0.45">
      <c r="C1661" s="90"/>
      <c r="D1661" s="90"/>
      <c r="E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90"/>
    </row>
    <row r="1662" spans="3:30" x14ac:dyDescent="0.45">
      <c r="C1662" s="90"/>
      <c r="D1662" s="90"/>
      <c r="E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90"/>
    </row>
    <row r="1663" spans="3:30" x14ac:dyDescent="0.45">
      <c r="C1663" s="90"/>
      <c r="D1663" s="90"/>
      <c r="E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90"/>
    </row>
    <row r="1664" spans="3:30" x14ac:dyDescent="0.45">
      <c r="C1664" s="90"/>
      <c r="D1664" s="90"/>
      <c r="E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90"/>
    </row>
    <row r="1665" spans="3:30" x14ac:dyDescent="0.45">
      <c r="C1665" s="90"/>
      <c r="D1665" s="90"/>
      <c r="E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90"/>
    </row>
    <row r="1666" spans="3:30" x14ac:dyDescent="0.45">
      <c r="C1666" s="90"/>
      <c r="D1666" s="90"/>
      <c r="E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90"/>
    </row>
    <row r="1667" spans="3:30" x14ac:dyDescent="0.45">
      <c r="C1667" s="90"/>
      <c r="D1667" s="90"/>
      <c r="E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90"/>
    </row>
    <row r="1668" spans="3:30" x14ac:dyDescent="0.45">
      <c r="C1668" s="90"/>
      <c r="D1668" s="90"/>
      <c r="E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90"/>
    </row>
    <row r="1669" spans="3:30" x14ac:dyDescent="0.45">
      <c r="C1669" s="90"/>
      <c r="D1669" s="90"/>
      <c r="E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90"/>
    </row>
    <row r="1670" spans="3:30" x14ac:dyDescent="0.45">
      <c r="C1670" s="90"/>
      <c r="D1670" s="90"/>
      <c r="E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90"/>
    </row>
    <row r="1671" spans="3:30" x14ac:dyDescent="0.45">
      <c r="C1671" s="90"/>
      <c r="D1671" s="90"/>
      <c r="E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90"/>
    </row>
    <row r="1672" spans="3:30" x14ac:dyDescent="0.45">
      <c r="C1672" s="90"/>
      <c r="D1672" s="90"/>
      <c r="E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90"/>
    </row>
    <row r="1673" spans="3:30" x14ac:dyDescent="0.45">
      <c r="C1673" s="90"/>
      <c r="D1673" s="90"/>
      <c r="E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90"/>
    </row>
    <row r="1674" spans="3:30" x14ac:dyDescent="0.45">
      <c r="C1674" s="90"/>
      <c r="D1674" s="90"/>
      <c r="E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90"/>
    </row>
    <row r="1675" spans="3:30" x14ac:dyDescent="0.45">
      <c r="C1675" s="90"/>
      <c r="D1675" s="90"/>
      <c r="E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90"/>
    </row>
    <row r="1676" spans="3:30" x14ac:dyDescent="0.45">
      <c r="C1676" s="90"/>
      <c r="D1676" s="90"/>
      <c r="E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90"/>
    </row>
    <row r="1677" spans="3:30" x14ac:dyDescent="0.45">
      <c r="C1677" s="90"/>
      <c r="D1677" s="90"/>
      <c r="E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90"/>
    </row>
    <row r="1678" spans="3:30" x14ac:dyDescent="0.45">
      <c r="C1678" s="90"/>
      <c r="D1678" s="90"/>
      <c r="E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90"/>
    </row>
    <row r="1679" spans="3:30" x14ac:dyDescent="0.45">
      <c r="C1679" s="90"/>
      <c r="D1679" s="90"/>
      <c r="E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90"/>
    </row>
    <row r="1680" spans="3:30" x14ac:dyDescent="0.45">
      <c r="C1680" s="90"/>
      <c r="D1680" s="90"/>
      <c r="E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90"/>
    </row>
    <row r="1681" spans="3:30" x14ac:dyDescent="0.45">
      <c r="C1681" s="90"/>
      <c r="D1681" s="90"/>
      <c r="E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90"/>
    </row>
    <row r="1682" spans="3:30" x14ac:dyDescent="0.45">
      <c r="C1682" s="90"/>
      <c r="D1682" s="90"/>
      <c r="E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90"/>
    </row>
    <row r="1683" spans="3:30" x14ac:dyDescent="0.45">
      <c r="C1683" s="90"/>
      <c r="D1683" s="90"/>
      <c r="E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90"/>
    </row>
    <row r="1684" spans="3:30" x14ac:dyDescent="0.45">
      <c r="C1684" s="90"/>
      <c r="D1684" s="90"/>
      <c r="E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90"/>
    </row>
    <row r="1685" spans="3:30" x14ac:dyDescent="0.45">
      <c r="C1685" s="90"/>
      <c r="D1685" s="90"/>
      <c r="E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90"/>
    </row>
    <row r="1686" spans="3:30" x14ac:dyDescent="0.45">
      <c r="C1686" s="90"/>
      <c r="D1686" s="90"/>
      <c r="E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90"/>
    </row>
    <row r="1687" spans="3:30" x14ac:dyDescent="0.45">
      <c r="C1687" s="90"/>
      <c r="D1687" s="90"/>
      <c r="E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90"/>
    </row>
    <row r="1688" spans="3:30" x14ac:dyDescent="0.45">
      <c r="C1688" s="90"/>
      <c r="D1688" s="90"/>
      <c r="E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90"/>
    </row>
    <row r="1689" spans="3:30" x14ac:dyDescent="0.45">
      <c r="C1689" s="90"/>
      <c r="D1689" s="90"/>
      <c r="E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90"/>
    </row>
    <row r="1690" spans="3:30" x14ac:dyDescent="0.45">
      <c r="C1690" s="90"/>
      <c r="D1690" s="90"/>
      <c r="E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90"/>
    </row>
    <row r="1691" spans="3:30" x14ac:dyDescent="0.45">
      <c r="C1691" s="90"/>
      <c r="D1691" s="90"/>
      <c r="E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90"/>
    </row>
    <row r="1692" spans="3:30" x14ac:dyDescent="0.45">
      <c r="C1692" s="90"/>
      <c r="D1692" s="90"/>
      <c r="E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90"/>
    </row>
    <row r="1693" spans="3:30" x14ac:dyDescent="0.45">
      <c r="C1693" s="90"/>
      <c r="D1693" s="90"/>
      <c r="E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90"/>
    </row>
    <row r="1694" spans="3:30" x14ac:dyDescent="0.45">
      <c r="C1694" s="90"/>
      <c r="D1694" s="90"/>
      <c r="E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90"/>
    </row>
    <row r="1695" spans="3:30" x14ac:dyDescent="0.45">
      <c r="C1695" s="90"/>
      <c r="D1695" s="90"/>
      <c r="E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90"/>
    </row>
    <row r="1696" spans="3:30" x14ac:dyDescent="0.45">
      <c r="C1696" s="90"/>
      <c r="D1696" s="90"/>
      <c r="E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90"/>
    </row>
    <row r="1697" spans="3:30" x14ac:dyDescent="0.45">
      <c r="C1697" s="90"/>
      <c r="D1697" s="90"/>
      <c r="E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90"/>
    </row>
    <row r="1698" spans="3:30" x14ac:dyDescent="0.45">
      <c r="C1698" s="90"/>
      <c r="D1698" s="90"/>
      <c r="E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90"/>
    </row>
    <row r="1699" spans="3:30" x14ac:dyDescent="0.45">
      <c r="C1699" s="90"/>
      <c r="D1699" s="90"/>
      <c r="E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90"/>
    </row>
    <row r="1700" spans="3:30" x14ac:dyDescent="0.45">
      <c r="C1700" s="90"/>
      <c r="D1700" s="90"/>
      <c r="E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90"/>
    </row>
    <row r="1701" spans="3:30" x14ac:dyDescent="0.45">
      <c r="C1701" s="90"/>
      <c r="D1701" s="90"/>
      <c r="E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90"/>
    </row>
    <row r="1702" spans="3:30" x14ac:dyDescent="0.45">
      <c r="C1702" s="90"/>
      <c r="D1702" s="90"/>
      <c r="E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90"/>
    </row>
    <row r="1703" spans="3:30" x14ac:dyDescent="0.45">
      <c r="C1703" s="90"/>
      <c r="D1703" s="90"/>
      <c r="E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90"/>
    </row>
    <row r="1704" spans="3:30" x14ac:dyDescent="0.45">
      <c r="C1704" s="90"/>
      <c r="D1704" s="90"/>
      <c r="E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90"/>
    </row>
    <row r="1705" spans="3:30" x14ac:dyDescent="0.45">
      <c r="C1705" s="90"/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90"/>
    </row>
    <row r="1706" spans="3:30" x14ac:dyDescent="0.45">
      <c r="C1706" s="90"/>
      <c r="D1706" s="90"/>
      <c r="E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90"/>
    </row>
    <row r="1707" spans="3:30" x14ac:dyDescent="0.45">
      <c r="C1707" s="90"/>
      <c r="D1707" s="90"/>
      <c r="E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90"/>
    </row>
    <row r="1708" spans="3:30" x14ac:dyDescent="0.45">
      <c r="C1708" s="90"/>
      <c r="D1708" s="90"/>
      <c r="E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90"/>
    </row>
    <row r="1709" spans="3:30" x14ac:dyDescent="0.45">
      <c r="C1709" s="90"/>
      <c r="D1709" s="90"/>
      <c r="E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90"/>
    </row>
    <row r="1710" spans="3:30" x14ac:dyDescent="0.45">
      <c r="C1710" s="90"/>
      <c r="D1710" s="90"/>
      <c r="E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90"/>
    </row>
    <row r="1711" spans="3:30" x14ac:dyDescent="0.45">
      <c r="C1711" s="90"/>
      <c r="D1711" s="90"/>
      <c r="E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90"/>
    </row>
    <row r="1712" spans="3:30" x14ac:dyDescent="0.45">
      <c r="C1712" s="90"/>
      <c r="D1712" s="90"/>
      <c r="E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90"/>
    </row>
    <row r="1713" spans="3:30" x14ac:dyDescent="0.45">
      <c r="C1713" s="90"/>
      <c r="D1713" s="90"/>
      <c r="E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90"/>
    </row>
    <row r="1714" spans="3:30" x14ac:dyDescent="0.45">
      <c r="C1714" s="90"/>
      <c r="D1714" s="90"/>
      <c r="E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90"/>
    </row>
    <row r="1715" spans="3:30" x14ac:dyDescent="0.45">
      <c r="C1715" s="90"/>
      <c r="D1715" s="90"/>
      <c r="E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90"/>
    </row>
    <row r="1716" spans="3:30" x14ac:dyDescent="0.45">
      <c r="C1716" s="90"/>
      <c r="D1716" s="90"/>
      <c r="E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90"/>
    </row>
    <row r="1717" spans="3:30" x14ac:dyDescent="0.45">
      <c r="C1717" s="90"/>
      <c r="D1717" s="90"/>
      <c r="E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90"/>
    </row>
    <row r="1718" spans="3:30" x14ac:dyDescent="0.45">
      <c r="C1718" s="90"/>
      <c r="D1718" s="90"/>
      <c r="E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90"/>
    </row>
    <row r="1719" spans="3:30" x14ac:dyDescent="0.45">
      <c r="C1719" s="90"/>
      <c r="D1719" s="90"/>
      <c r="E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90"/>
    </row>
    <row r="1720" spans="3:30" x14ac:dyDescent="0.45">
      <c r="C1720" s="90"/>
      <c r="D1720" s="90"/>
      <c r="E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90"/>
    </row>
    <row r="1721" spans="3:30" x14ac:dyDescent="0.45">
      <c r="C1721" s="90"/>
      <c r="D1721" s="90"/>
      <c r="E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90"/>
    </row>
    <row r="1722" spans="3:30" x14ac:dyDescent="0.45">
      <c r="C1722" s="90"/>
      <c r="D1722" s="90"/>
      <c r="E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90"/>
    </row>
    <row r="1723" spans="3:30" x14ac:dyDescent="0.45">
      <c r="C1723" s="90"/>
      <c r="D1723" s="90"/>
      <c r="E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90"/>
    </row>
    <row r="1724" spans="3:30" x14ac:dyDescent="0.45">
      <c r="C1724" s="90"/>
      <c r="D1724" s="90"/>
      <c r="E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90"/>
    </row>
    <row r="1725" spans="3:30" x14ac:dyDescent="0.45">
      <c r="C1725" s="90"/>
      <c r="D1725" s="90"/>
      <c r="E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90"/>
    </row>
    <row r="1726" spans="3:30" x14ac:dyDescent="0.45">
      <c r="C1726" s="90"/>
      <c r="D1726" s="90"/>
      <c r="E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90"/>
    </row>
    <row r="1727" spans="3:30" x14ac:dyDescent="0.45">
      <c r="C1727" s="90"/>
      <c r="D1727" s="90"/>
      <c r="E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90"/>
    </row>
    <row r="1728" spans="3:30" x14ac:dyDescent="0.45">
      <c r="C1728" s="90"/>
      <c r="D1728" s="90"/>
      <c r="E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90"/>
    </row>
    <row r="1729" spans="3:30" x14ac:dyDescent="0.45">
      <c r="C1729" s="90"/>
      <c r="D1729" s="90"/>
      <c r="E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90"/>
    </row>
    <row r="1730" spans="3:30" x14ac:dyDescent="0.45">
      <c r="C1730" s="90"/>
      <c r="D1730" s="90"/>
      <c r="E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90"/>
    </row>
    <row r="1731" spans="3:30" x14ac:dyDescent="0.45">
      <c r="C1731" s="90"/>
      <c r="D1731" s="90"/>
      <c r="E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90"/>
    </row>
    <row r="1732" spans="3:30" x14ac:dyDescent="0.45">
      <c r="C1732" s="90"/>
      <c r="D1732" s="90"/>
      <c r="E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90"/>
    </row>
    <row r="1733" spans="3:30" x14ac:dyDescent="0.45">
      <c r="C1733" s="90"/>
      <c r="D1733" s="90"/>
      <c r="E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90"/>
    </row>
    <row r="1734" spans="3:30" x14ac:dyDescent="0.45">
      <c r="C1734" s="90"/>
      <c r="D1734" s="90"/>
      <c r="E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90"/>
    </row>
    <row r="1735" spans="3:30" x14ac:dyDescent="0.45">
      <c r="C1735" s="90"/>
      <c r="D1735" s="90"/>
      <c r="E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90"/>
    </row>
    <row r="1736" spans="3:30" x14ac:dyDescent="0.45">
      <c r="C1736" s="90"/>
      <c r="D1736" s="90"/>
      <c r="E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90"/>
    </row>
    <row r="1737" spans="3:30" x14ac:dyDescent="0.45">
      <c r="C1737" s="90"/>
      <c r="D1737" s="90"/>
      <c r="E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90"/>
    </row>
    <row r="1738" spans="3:30" x14ac:dyDescent="0.45">
      <c r="C1738" s="90"/>
      <c r="D1738" s="90"/>
      <c r="E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90"/>
    </row>
    <row r="1739" spans="3:30" x14ac:dyDescent="0.45">
      <c r="C1739" s="90"/>
      <c r="D1739" s="90"/>
      <c r="E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90"/>
    </row>
    <row r="1740" spans="3:30" x14ac:dyDescent="0.45">
      <c r="C1740" s="90"/>
      <c r="D1740" s="90"/>
      <c r="E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90"/>
    </row>
    <row r="1741" spans="3:30" x14ac:dyDescent="0.45">
      <c r="C1741" s="90"/>
      <c r="D1741" s="90"/>
      <c r="E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90"/>
    </row>
    <row r="1742" spans="3:30" x14ac:dyDescent="0.45">
      <c r="C1742" s="90"/>
      <c r="D1742" s="90"/>
      <c r="E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90"/>
    </row>
    <row r="1743" spans="3:30" x14ac:dyDescent="0.45">
      <c r="C1743" s="90"/>
      <c r="D1743" s="90"/>
      <c r="E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90"/>
    </row>
    <row r="1744" spans="3:30" x14ac:dyDescent="0.45">
      <c r="C1744" s="90"/>
      <c r="D1744" s="90"/>
      <c r="E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90"/>
    </row>
    <row r="1745" spans="3:30" x14ac:dyDescent="0.45">
      <c r="C1745" s="90"/>
      <c r="D1745" s="90"/>
      <c r="E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90"/>
    </row>
    <row r="1746" spans="3:30" x14ac:dyDescent="0.45">
      <c r="C1746" s="90"/>
      <c r="D1746" s="90"/>
      <c r="E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90"/>
    </row>
    <row r="1747" spans="3:30" x14ac:dyDescent="0.45">
      <c r="C1747" s="90"/>
      <c r="D1747" s="90"/>
      <c r="E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90"/>
    </row>
    <row r="1748" spans="3:30" x14ac:dyDescent="0.45">
      <c r="C1748" s="90"/>
      <c r="D1748" s="90"/>
      <c r="E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90"/>
    </row>
    <row r="1749" spans="3:30" x14ac:dyDescent="0.45">
      <c r="C1749" s="90"/>
      <c r="D1749" s="90"/>
      <c r="E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90"/>
    </row>
    <row r="1750" spans="3:30" x14ac:dyDescent="0.45">
      <c r="C1750" s="90"/>
      <c r="D1750" s="90"/>
      <c r="E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90"/>
    </row>
    <row r="1751" spans="3:30" x14ac:dyDescent="0.45">
      <c r="C1751" s="90"/>
      <c r="D1751" s="90"/>
      <c r="E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90"/>
    </row>
    <row r="1752" spans="3:30" x14ac:dyDescent="0.45">
      <c r="C1752" s="90"/>
      <c r="D1752" s="90"/>
      <c r="E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90"/>
    </row>
    <row r="1753" spans="3:30" x14ac:dyDescent="0.45">
      <c r="C1753" s="90"/>
      <c r="D1753" s="90"/>
      <c r="E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90"/>
    </row>
    <row r="1754" spans="3:30" x14ac:dyDescent="0.45">
      <c r="C1754" s="90"/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90"/>
    </row>
    <row r="1755" spans="3:30" x14ac:dyDescent="0.45">
      <c r="C1755" s="90"/>
      <c r="D1755" s="90"/>
      <c r="E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90"/>
    </row>
    <row r="1756" spans="3:30" x14ac:dyDescent="0.45">
      <c r="C1756" s="90"/>
      <c r="D1756" s="90"/>
      <c r="E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90"/>
    </row>
    <row r="1757" spans="3:30" x14ac:dyDescent="0.45">
      <c r="C1757" s="90"/>
      <c r="D1757" s="90"/>
      <c r="E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90"/>
    </row>
    <row r="1758" spans="3:30" x14ac:dyDescent="0.45">
      <c r="C1758" s="90"/>
      <c r="D1758" s="90"/>
      <c r="E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90"/>
    </row>
    <row r="1759" spans="3:30" x14ac:dyDescent="0.45">
      <c r="C1759" s="90"/>
      <c r="D1759" s="90"/>
      <c r="E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90"/>
    </row>
    <row r="1760" spans="3:30" x14ac:dyDescent="0.45">
      <c r="C1760" s="90"/>
      <c r="D1760" s="90"/>
      <c r="E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90"/>
    </row>
    <row r="1761" spans="3:30" x14ac:dyDescent="0.45">
      <c r="C1761" s="90"/>
      <c r="D1761" s="90"/>
      <c r="E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90"/>
    </row>
    <row r="1762" spans="3:30" x14ac:dyDescent="0.45">
      <c r="C1762" s="90"/>
      <c r="D1762" s="90"/>
      <c r="E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90"/>
    </row>
    <row r="1763" spans="3:30" x14ac:dyDescent="0.45">
      <c r="C1763" s="90"/>
      <c r="D1763" s="90"/>
      <c r="E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90"/>
    </row>
    <row r="1764" spans="3:30" x14ac:dyDescent="0.45">
      <c r="C1764" s="90"/>
      <c r="D1764" s="90"/>
      <c r="E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90"/>
    </row>
    <row r="1765" spans="3:30" x14ac:dyDescent="0.45">
      <c r="C1765" s="90"/>
      <c r="D1765" s="90"/>
      <c r="E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90"/>
    </row>
    <row r="1766" spans="3:30" x14ac:dyDescent="0.45">
      <c r="C1766" s="90"/>
      <c r="D1766" s="90"/>
      <c r="E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90"/>
    </row>
    <row r="1767" spans="3:30" x14ac:dyDescent="0.45">
      <c r="C1767" s="90"/>
      <c r="D1767" s="90"/>
      <c r="E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90"/>
    </row>
    <row r="1768" spans="3:30" x14ac:dyDescent="0.45">
      <c r="C1768" s="90"/>
      <c r="D1768" s="90"/>
      <c r="E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90"/>
    </row>
    <row r="1769" spans="3:30" x14ac:dyDescent="0.45">
      <c r="C1769" s="90"/>
      <c r="D1769" s="90"/>
      <c r="E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90"/>
    </row>
    <row r="1770" spans="3:30" x14ac:dyDescent="0.45">
      <c r="C1770" s="90"/>
      <c r="D1770" s="90"/>
      <c r="E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90"/>
    </row>
    <row r="1771" spans="3:30" x14ac:dyDescent="0.45">
      <c r="C1771" s="90"/>
      <c r="D1771" s="90"/>
      <c r="E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90"/>
    </row>
    <row r="1772" spans="3:30" x14ac:dyDescent="0.45">
      <c r="C1772" s="90"/>
      <c r="D1772" s="90"/>
      <c r="E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90"/>
    </row>
    <row r="1773" spans="3:30" x14ac:dyDescent="0.45">
      <c r="C1773" s="90"/>
      <c r="D1773" s="90"/>
      <c r="E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90"/>
    </row>
    <row r="1774" spans="3:30" x14ac:dyDescent="0.45">
      <c r="C1774" s="90"/>
      <c r="D1774" s="90"/>
      <c r="E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90"/>
    </row>
    <row r="1775" spans="3:30" x14ac:dyDescent="0.45">
      <c r="C1775" s="90"/>
      <c r="D1775" s="90"/>
      <c r="E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90"/>
    </row>
    <row r="1776" spans="3:30" x14ac:dyDescent="0.45">
      <c r="C1776" s="90"/>
      <c r="D1776" s="90"/>
      <c r="E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90"/>
    </row>
    <row r="1777" spans="3:30" x14ac:dyDescent="0.45">
      <c r="C1777" s="90"/>
      <c r="D1777" s="90"/>
      <c r="E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90"/>
    </row>
    <row r="1778" spans="3:30" x14ac:dyDescent="0.45">
      <c r="C1778" s="90"/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90"/>
    </row>
    <row r="1779" spans="3:30" x14ac:dyDescent="0.45">
      <c r="C1779" s="90"/>
      <c r="D1779" s="90"/>
      <c r="E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90"/>
    </row>
    <row r="1780" spans="3:30" x14ac:dyDescent="0.45">
      <c r="C1780" s="90"/>
      <c r="D1780" s="90"/>
      <c r="E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90"/>
    </row>
    <row r="1781" spans="3:30" x14ac:dyDescent="0.45">
      <c r="C1781" s="90"/>
      <c r="D1781" s="90"/>
      <c r="E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90"/>
    </row>
    <row r="1782" spans="3:30" x14ac:dyDescent="0.45">
      <c r="C1782" s="90"/>
      <c r="D1782" s="90"/>
      <c r="E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90"/>
    </row>
    <row r="1783" spans="3:30" x14ac:dyDescent="0.45">
      <c r="C1783" s="90"/>
      <c r="D1783" s="90"/>
      <c r="E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90"/>
    </row>
    <row r="1784" spans="3:30" x14ac:dyDescent="0.45">
      <c r="C1784" s="90"/>
      <c r="D1784" s="90"/>
      <c r="E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90"/>
    </row>
    <row r="1785" spans="3:30" x14ac:dyDescent="0.45">
      <c r="C1785" s="90"/>
      <c r="D1785" s="90"/>
      <c r="E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90"/>
    </row>
    <row r="1786" spans="3:30" x14ac:dyDescent="0.45">
      <c r="C1786" s="90"/>
      <c r="D1786" s="90"/>
      <c r="E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90"/>
    </row>
    <row r="1787" spans="3:30" x14ac:dyDescent="0.45">
      <c r="C1787" s="90"/>
      <c r="D1787" s="90"/>
      <c r="E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90"/>
    </row>
    <row r="1788" spans="3:30" x14ac:dyDescent="0.45">
      <c r="C1788" s="90"/>
      <c r="D1788" s="90"/>
      <c r="E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90"/>
    </row>
    <row r="1789" spans="3:30" x14ac:dyDescent="0.45">
      <c r="C1789" s="90"/>
      <c r="D1789" s="90"/>
      <c r="E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90"/>
    </row>
    <row r="1790" spans="3:30" x14ac:dyDescent="0.45">
      <c r="C1790" s="90"/>
      <c r="D1790" s="90"/>
      <c r="E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90"/>
    </row>
    <row r="1791" spans="3:30" x14ac:dyDescent="0.45">
      <c r="C1791" s="90"/>
      <c r="D1791" s="90"/>
      <c r="E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90"/>
    </row>
    <row r="1792" spans="3:30" x14ac:dyDescent="0.45">
      <c r="C1792" s="90"/>
      <c r="D1792" s="90"/>
      <c r="E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90"/>
    </row>
    <row r="1793" spans="3:30" x14ac:dyDescent="0.45">
      <c r="C1793" s="90"/>
      <c r="D1793" s="90"/>
      <c r="E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90"/>
    </row>
    <row r="1794" spans="3:30" x14ac:dyDescent="0.45">
      <c r="C1794" s="90"/>
      <c r="D1794" s="90"/>
      <c r="E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90"/>
    </row>
    <row r="1795" spans="3:30" x14ac:dyDescent="0.45">
      <c r="C1795" s="90"/>
      <c r="D1795" s="90"/>
      <c r="E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90"/>
    </row>
    <row r="1796" spans="3:30" x14ac:dyDescent="0.45">
      <c r="C1796" s="90"/>
      <c r="D1796" s="90"/>
      <c r="E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90"/>
    </row>
    <row r="1797" spans="3:30" x14ac:dyDescent="0.45">
      <c r="C1797" s="90"/>
      <c r="D1797" s="90"/>
      <c r="E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90"/>
    </row>
    <row r="1798" spans="3:30" x14ac:dyDescent="0.45">
      <c r="C1798" s="90"/>
      <c r="D1798" s="90"/>
      <c r="E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90"/>
    </row>
    <row r="1799" spans="3:30" x14ac:dyDescent="0.45">
      <c r="C1799" s="90"/>
      <c r="D1799" s="90"/>
      <c r="E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90"/>
    </row>
    <row r="1800" spans="3:30" x14ac:dyDescent="0.45">
      <c r="C1800" s="90"/>
      <c r="D1800" s="90"/>
      <c r="E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90"/>
    </row>
    <row r="1801" spans="3:30" x14ac:dyDescent="0.45">
      <c r="C1801" s="90"/>
      <c r="D1801" s="90"/>
      <c r="E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90"/>
    </row>
    <row r="1802" spans="3:30" x14ac:dyDescent="0.45">
      <c r="C1802" s="90"/>
      <c r="D1802" s="90"/>
      <c r="E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90"/>
    </row>
    <row r="1803" spans="3:30" x14ac:dyDescent="0.45">
      <c r="C1803" s="90"/>
      <c r="D1803" s="90"/>
      <c r="E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90"/>
    </row>
    <row r="1804" spans="3:30" x14ac:dyDescent="0.45">
      <c r="C1804" s="90"/>
      <c r="D1804" s="90"/>
      <c r="E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90"/>
    </row>
    <row r="1805" spans="3:30" x14ac:dyDescent="0.45">
      <c r="C1805" s="90"/>
      <c r="D1805" s="90"/>
      <c r="E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90"/>
    </row>
    <row r="1806" spans="3:30" x14ac:dyDescent="0.45">
      <c r="C1806" s="90"/>
      <c r="D1806" s="90"/>
      <c r="E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90"/>
    </row>
    <row r="1807" spans="3:30" x14ac:dyDescent="0.45">
      <c r="C1807" s="90"/>
      <c r="D1807" s="90"/>
      <c r="E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90"/>
    </row>
    <row r="1808" spans="3:30" x14ac:dyDescent="0.45">
      <c r="C1808" s="90"/>
      <c r="D1808" s="90"/>
      <c r="E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90"/>
    </row>
    <row r="1809" spans="3:30" x14ac:dyDescent="0.45">
      <c r="C1809" s="90"/>
      <c r="D1809" s="90"/>
      <c r="E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90"/>
    </row>
    <row r="1810" spans="3:30" x14ac:dyDescent="0.45">
      <c r="C1810" s="90"/>
      <c r="D1810" s="90"/>
      <c r="E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90"/>
    </row>
    <row r="1811" spans="3:30" x14ac:dyDescent="0.45">
      <c r="C1811" s="90"/>
      <c r="D1811" s="90"/>
      <c r="E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90"/>
    </row>
    <row r="1812" spans="3:30" x14ac:dyDescent="0.45">
      <c r="C1812" s="90"/>
      <c r="D1812" s="90"/>
      <c r="E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90"/>
    </row>
    <row r="1813" spans="3:30" x14ac:dyDescent="0.45">
      <c r="C1813" s="90"/>
      <c r="D1813" s="90"/>
      <c r="E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90"/>
    </row>
    <row r="1814" spans="3:30" x14ac:dyDescent="0.45">
      <c r="C1814" s="90"/>
      <c r="D1814" s="90"/>
      <c r="E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90"/>
    </row>
    <row r="1815" spans="3:30" x14ac:dyDescent="0.45">
      <c r="C1815" s="90"/>
      <c r="D1815" s="90"/>
      <c r="E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90"/>
    </row>
    <row r="1816" spans="3:30" x14ac:dyDescent="0.45">
      <c r="C1816" s="90"/>
      <c r="D1816" s="90"/>
      <c r="E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90"/>
    </row>
    <row r="1817" spans="3:30" x14ac:dyDescent="0.45">
      <c r="C1817" s="90"/>
      <c r="D1817" s="90"/>
      <c r="E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90"/>
    </row>
    <row r="1818" spans="3:30" x14ac:dyDescent="0.45">
      <c r="C1818" s="90"/>
      <c r="D1818" s="90"/>
      <c r="E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90"/>
    </row>
    <row r="1819" spans="3:30" x14ac:dyDescent="0.45">
      <c r="C1819" s="90"/>
      <c r="D1819" s="90"/>
      <c r="E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90"/>
    </row>
    <row r="1820" spans="3:30" x14ac:dyDescent="0.45">
      <c r="C1820" s="90"/>
      <c r="D1820" s="90"/>
      <c r="E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90"/>
    </row>
    <row r="1821" spans="3:30" x14ac:dyDescent="0.45">
      <c r="C1821" s="90"/>
      <c r="D1821" s="90"/>
      <c r="E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90"/>
    </row>
    <row r="1822" spans="3:30" x14ac:dyDescent="0.45">
      <c r="C1822" s="90"/>
      <c r="D1822" s="90"/>
      <c r="E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90"/>
    </row>
    <row r="1823" spans="3:30" x14ac:dyDescent="0.45">
      <c r="C1823" s="90"/>
      <c r="D1823" s="90"/>
      <c r="E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90"/>
    </row>
    <row r="1824" spans="3:30" x14ac:dyDescent="0.45">
      <c r="C1824" s="90"/>
      <c r="D1824" s="90"/>
      <c r="E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90"/>
    </row>
    <row r="1825" spans="3:30" x14ac:dyDescent="0.45">
      <c r="C1825" s="90"/>
      <c r="D1825" s="90"/>
      <c r="E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90"/>
    </row>
    <row r="1826" spans="3:30" x14ac:dyDescent="0.45">
      <c r="C1826" s="90"/>
      <c r="D1826" s="90"/>
      <c r="E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90"/>
    </row>
    <row r="1827" spans="3:30" x14ac:dyDescent="0.45">
      <c r="C1827" s="90"/>
      <c r="D1827" s="90"/>
      <c r="E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90"/>
    </row>
    <row r="1828" spans="3:30" x14ac:dyDescent="0.45">
      <c r="C1828" s="90"/>
      <c r="D1828" s="90"/>
      <c r="E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90"/>
    </row>
    <row r="1829" spans="3:30" x14ac:dyDescent="0.45">
      <c r="C1829" s="90"/>
      <c r="D1829" s="90"/>
      <c r="E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90"/>
    </row>
    <row r="1830" spans="3:30" x14ac:dyDescent="0.45">
      <c r="C1830" s="90"/>
      <c r="D1830" s="90"/>
      <c r="E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90"/>
    </row>
    <row r="1831" spans="3:30" x14ac:dyDescent="0.45">
      <c r="C1831" s="90"/>
      <c r="D1831" s="90"/>
      <c r="E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90"/>
    </row>
    <row r="1832" spans="3:30" x14ac:dyDescent="0.45">
      <c r="C1832" s="90"/>
      <c r="D1832" s="90"/>
      <c r="E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90"/>
    </row>
    <row r="1833" spans="3:30" x14ac:dyDescent="0.45">
      <c r="C1833" s="90"/>
      <c r="D1833" s="90"/>
      <c r="E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90"/>
    </row>
    <row r="1834" spans="3:30" x14ac:dyDescent="0.45">
      <c r="C1834" s="90"/>
      <c r="D1834" s="90"/>
      <c r="E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90"/>
    </row>
    <row r="1835" spans="3:30" x14ac:dyDescent="0.45">
      <c r="C1835" s="90"/>
      <c r="D1835" s="90"/>
      <c r="E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90"/>
    </row>
    <row r="1836" spans="3:30" x14ac:dyDescent="0.45">
      <c r="C1836" s="90"/>
      <c r="D1836" s="90"/>
      <c r="E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90"/>
    </row>
    <row r="1837" spans="3:30" x14ac:dyDescent="0.45">
      <c r="C1837" s="90"/>
      <c r="D1837" s="90"/>
      <c r="E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90"/>
    </row>
    <row r="1838" spans="3:30" x14ac:dyDescent="0.45">
      <c r="C1838" s="90"/>
      <c r="D1838" s="90"/>
      <c r="E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90"/>
    </row>
    <row r="1839" spans="3:30" x14ac:dyDescent="0.45">
      <c r="C1839" s="90"/>
      <c r="D1839" s="90"/>
      <c r="E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90"/>
    </row>
    <row r="1840" spans="3:30" x14ac:dyDescent="0.45">
      <c r="C1840" s="90"/>
      <c r="D1840" s="90"/>
      <c r="E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90"/>
    </row>
    <row r="1841" spans="3:30" x14ac:dyDescent="0.45">
      <c r="C1841" s="90"/>
      <c r="D1841" s="90"/>
      <c r="E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90"/>
    </row>
    <row r="1842" spans="3:30" x14ac:dyDescent="0.45">
      <c r="C1842" s="90"/>
      <c r="D1842" s="90"/>
      <c r="E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90"/>
    </row>
    <row r="1843" spans="3:30" x14ac:dyDescent="0.45">
      <c r="C1843" s="90"/>
      <c r="D1843" s="90"/>
      <c r="E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90"/>
    </row>
    <row r="1844" spans="3:30" x14ac:dyDescent="0.45">
      <c r="C1844" s="90"/>
      <c r="D1844" s="90"/>
      <c r="E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90"/>
    </row>
    <row r="1845" spans="3:30" x14ac:dyDescent="0.45">
      <c r="C1845" s="90"/>
      <c r="D1845" s="90"/>
      <c r="E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90"/>
    </row>
    <row r="1846" spans="3:30" x14ac:dyDescent="0.45">
      <c r="C1846" s="90"/>
      <c r="D1846" s="90"/>
      <c r="E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90"/>
    </row>
    <row r="1847" spans="3:30" x14ac:dyDescent="0.45">
      <c r="C1847" s="90"/>
      <c r="D1847" s="90"/>
      <c r="E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90"/>
    </row>
    <row r="1848" spans="3:30" x14ac:dyDescent="0.45">
      <c r="C1848" s="90"/>
      <c r="D1848" s="90"/>
      <c r="E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90"/>
    </row>
    <row r="1849" spans="3:30" x14ac:dyDescent="0.45">
      <c r="C1849" s="90"/>
      <c r="D1849" s="90"/>
      <c r="E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90"/>
    </row>
    <row r="1850" spans="3:30" x14ac:dyDescent="0.45">
      <c r="C1850" s="90"/>
      <c r="D1850" s="90"/>
      <c r="E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90"/>
    </row>
    <row r="1851" spans="3:30" x14ac:dyDescent="0.45">
      <c r="C1851" s="90"/>
      <c r="D1851" s="90"/>
      <c r="E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90"/>
    </row>
    <row r="1852" spans="3:30" x14ac:dyDescent="0.45">
      <c r="C1852" s="90"/>
      <c r="D1852" s="90"/>
      <c r="E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90"/>
    </row>
    <row r="1853" spans="3:30" x14ac:dyDescent="0.45">
      <c r="C1853" s="90"/>
      <c r="D1853" s="90"/>
      <c r="E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90"/>
    </row>
    <row r="1854" spans="3:30" x14ac:dyDescent="0.45">
      <c r="C1854" s="90"/>
      <c r="D1854" s="90"/>
      <c r="E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90"/>
    </row>
    <row r="1855" spans="3:30" x14ac:dyDescent="0.45">
      <c r="C1855" s="90"/>
      <c r="D1855" s="90"/>
      <c r="E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90"/>
    </row>
    <row r="1856" spans="3:30" x14ac:dyDescent="0.45">
      <c r="C1856" s="90"/>
      <c r="D1856" s="90"/>
      <c r="E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90"/>
    </row>
    <row r="1857" spans="3:30" x14ac:dyDescent="0.45">
      <c r="C1857" s="90"/>
      <c r="D1857" s="90"/>
      <c r="E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90"/>
    </row>
    <row r="1858" spans="3:30" x14ac:dyDescent="0.45">
      <c r="C1858" s="90"/>
      <c r="D1858" s="90"/>
      <c r="E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90"/>
    </row>
    <row r="1859" spans="3:30" x14ac:dyDescent="0.45">
      <c r="C1859" s="90"/>
      <c r="D1859" s="90"/>
      <c r="E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90"/>
    </row>
    <row r="1860" spans="3:30" x14ac:dyDescent="0.45">
      <c r="C1860" s="90"/>
      <c r="D1860" s="90"/>
      <c r="E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90"/>
    </row>
    <row r="1861" spans="3:30" x14ac:dyDescent="0.45">
      <c r="C1861" s="90"/>
      <c r="D1861" s="90"/>
      <c r="E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90"/>
    </row>
    <row r="1862" spans="3:30" x14ac:dyDescent="0.45">
      <c r="C1862" s="90"/>
      <c r="D1862" s="90"/>
      <c r="E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90"/>
    </row>
    <row r="1863" spans="3:30" x14ac:dyDescent="0.45">
      <c r="C1863" s="90"/>
      <c r="D1863" s="90"/>
      <c r="E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90"/>
    </row>
    <row r="1864" spans="3:30" x14ac:dyDescent="0.45">
      <c r="C1864" s="90"/>
      <c r="D1864" s="90"/>
      <c r="E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90"/>
    </row>
    <row r="1865" spans="3:30" x14ac:dyDescent="0.45">
      <c r="C1865" s="90"/>
      <c r="D1865" s="90"/>
      <c r="E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90"/>
    </row>
    <row r="1866" spans="3:30" x14ac:dyDescent="0.45">
      <c r="C1866" s="90"/>
      <c r="D1866" s="90"/>
      <c r="E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90"/>
    </row>
    <row r="1867" spans="3:30" x14ac:dyDescent="0.45">
      <c r="C1867" s="90"/>
      <c r="D1867" s="90"/>
      <c r="E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90"/>
    </row>
    <row r="1868" spans="3:30" x14ac:dyDescent="0.45">
      <c r="C1868" s="90"/>
      <c r="D1868" s="90"/>
      <c r="E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90"/>
    </row>
    <row r="1869" spans="3:30" x14ac:dyDescent="0.45">
      <c r="C1869" s="90"/>
      <c r="D1869" s="90"/>
      <c r="E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90"/>
    </row>
    <row r="1870" spans="3:30" x14ac:dyDescent="0.45">
      <c r="C1870" s="90"/>
      <c r="D1870" s="90"/>
      <c r="E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90"/>
    </row>
    <row r="1871" spans="3:30" x14ac:dyDescent="0.45">
      <c r="C1871" s="90"/>
      <c r="D1871" s="90"/>
      <c r="E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90"/>
    </row>
    <row r="1872" spans="3:30" x14ac:dyDescent="0.45">
      <c r="C1872" s="90"/>
      <c r="D1872" s="90"/>
      <c r="E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90"/>
    </row>
    <row r="1873" spans="3:30" x14ac:dyDescent="0.45">
      <c r="C1873" s="90"/>
      <c r="D1873" s="90"/>
      <c r="E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90"/>
    </row>
    <row r="1874" spans="3:30" x14ac:dyDescent="0.45">
      <c r="C1874" s="90"/>
      <c r="D1874" s="90"/>
      <c r="E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90"/>
    </row>
    <row r="1875" spans="3:30" x14ac:dyDescent="0.45">
      <c r="C1875" s="90"/>
      <c r="D1875" s="90"/>
      <c r="E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90"/>
    </row>
    <row r="1876" spans="3:30" x14ac:dyDescent="0.45">
      <c r="C1876" s="90"/>
      <c r="D1876" s="90"/>
      <c r="E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90"/>
    </row>
    <row r="1877" spans="3:30" x14ac:dyDescent="0.45">
      <c r="C1877" s="90"/>
      <c r="D1877" s="90"/>
      <c r="E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90"/>
    </row>
    <row r="1878" spans="3:30" x14ac:dyDescent="0.45">
      <c r="C1878" s="90"/>
      <c r="D1878" s="90"/>
      <c r="E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90"/>
    </row>
    <row r="1879" spans="3:30" x14ac:dyDescent="0.45">
      <c r="C1879" s="90"/>
      <c r="D1879" s="90"/>
      <c r="E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90"/>
    </row>
    <row r="1880" spans="3:30" x14ac:dyDescent="0.45">
      <c r="C1880" s="90"/>
      <c r="D1880" s="90"/>
      <c r="E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90"/>
    </row>
    <row r="1881" spans="3:30" x14ac:dyDescent="0.45">
      <c r="C1881" s="90"/>
      <c r="D1881" s="90"/>
      <c r="E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90"/>
    </row>
    <row r="1882" spans="3:30" x14ac:dyDescent="0.45">
      <c r="C1882" s="90"/>
      <c r="D1882" s="90"/>
      <c r="E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90"/>
    </row>
    <row r="1883" spans="3:30" x14ac:dyDescent="0.45">
      <c r="C1883" s="90"/>
      <c r="D1883" s="90"/>
      <c r="E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90"/>
    </row>
    <row r="1884" spans="3:30" x14ac:dyDescent="0.45">
      <c r="C1884" s="90"/>
      <c r="D1884" s="90"/>
      <c r="E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90"/>
    </row>
    <row r="1885" spans="3:30" x14ac:dyDescent="0.45">
      <c r="C1885" s="90"/>
      <c r="D1885" s="90"/>
      <c r="E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90"/>
    </row>
    <row r="1886" spans="3:30" x14ac:dyDescent="0.45">
      <c r="C1886" s="90"/>
      <c r="D1886" s="90"/>
      <c r="E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90"/>
    </row>
    <row r="1887" spans="3:30" x14ac:dyDescent="0.45">
      <c r="C1887" s="90"/>
      <c r="D1887" s="90"/>
      <c r="E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90"/>
    </row>
    <row r="1888" spans="3:30" x14ac:dyDescent="0.45">
      <c r="C1888" s="90"/>
      <c r="D1888" s="90"/>
      <c r="E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90"/>
    </row>
    <row r="1889" spans="3:30" x14ac:dyDescent="0.45">
      <c r="C1889" s="90"/>
      <c r="D1889" s="90"/>
      <c r="E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90"/>
    </row>
    <row r="1890" spans="3:30" x14ac:dyDescent="0.45">
      <c r="C1890" s="90"/>
      <c r="D1890" s="90"/>
      <c r="E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90"/>
    </row>
    <row r="1891" spans="3:30" x14ac:dyDescent="0.45">
      <c r="C1891" s="90"/>
      <c r="D1891" s="90"/>
      <c r="E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90"/>
    </row>
    <row r="1892" spans="3:30" x14ac:dyDescent="0.45">
      <c r="C1892" s="90"/>
      <c r="D1892" s="90"/>
      <c r="E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90"/>
    </row>
    <row r="1893" spans="3:30" x14ac:dyDescent="0.45">
      <c r="C1893" s="90"/>
      <c r="D1893" s="90"/>
      <c r="E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90"/>
    </row>
    <row r="1894" spans="3:30" x14ac:dyDescent="0.45">
      <c r="C1894" s="90"/>
      <c r="D1894" s="90"/>
      <c r="E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90"/>
    </row>
    <row r="1895" spans="3:30" x14ac:dyDescent="0.45">
      <c r="C1895" s="90"/>
      <c r="D1895" s="90"/>
      <c r="E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90"/>
    </row>
    <row r="1896" spans="3:30" x14ac:dyDescent="0.45">
      <c r="C1896" s="90"/>
      <c r="D1896" s="90"/>
      <c r="E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90"/>
    </row>
    <row r="1897" spans="3:30" x14ac:dyDescent="0.45">
      <c r="C1897" s="90"/>
      <c r="D1897" s="90"/>
      <c r="E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90"/>
    </row>
    <row r="1898" spans="3:30" x14ac:dyDescent="0.45">
      <c r="C1898" s="90"/>
      <c r="D1898" s="90"/>
      <c r="E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90"/>
    </row>
    <row r="1899" spans="3:30" x14ac:dyDescent="0.45">
      <c r="C1899" s="90"/>
      <c r="D1899" s="90"/>
      <c r="E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90"/>
    </row>
    <row r="1900" spans="3:30" x14ac:dyDescent="0.45">
      <c r="C1900" s="90"/>
      <c r="D1900" s="90"/>
      <c r="E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90"/>
    </row>
    <row r="1901" spans="3:30" x14ac:dyDescent="0.45">
      <c r="C1901" s="90"/>
      <c r="D1901" s="90"/>
      <c r="E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90"/>
    </row>
    <row r="1902" spans="3:30" x14ac:dyDescent="0.45">
      <c r="C1902" s="90"/>
      <c r="D1902" s="90"/>
      <c r="E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90"/>
    </row>
    <row r="1903" spans="3:30" x14ac:dyDescent="0.45">
      <c r="C1903" s="90"/>
      <c r="D1903" s="90"/>
      <c r="E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90"/>
    </row>
    <row r="1904" spans="3:30" x14ac:dyDescent="0.45">
      <c r="C1904" s="90"/>
      <c r="D1904" s="90"/>
      <c r="E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90"/>
    </row>
    <row r="1905" spans="3:30" x14ac:dyDescent="0.45">
      <c r="C1905" s="90"/>
      <c r="D1905" s="90"/>
      <c r="E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90"/>
    </row>
    <row r="1906" spans="3:30" x14ac:dyDescent="0.45">
      <c r="C1906" s="90"/>
      <c r="D1906" s="90"/>
      <c r="E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90"/>
    </row>
    <row r="1907" spans="3:30" x14ac:dyDescent="0.45">
      <c r="C1907" s="90"/>
      <c r="D1907" s="90"/>
      <c r="E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90"/>
    </row>
    <row r="1908" spans="3:30" x14ac:dyDescent="0.45">
      <c r="C1908" s="90"/>
      <c r="D1908" s="90"/>
      <c r="E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90"/>
    </row>
    <row r="1909" spans="3:30" x14ac:dyDescent="0.45">
      <c r="C1909" s="90"/>
      <c r="D1909" s="90"/>
      <c r="E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90"/>
    </row>
    <row r="1910" spans="3:30" x14ac:dyDescent="0.45">
      <c r="C1910" s="90"/>
      <c r="D1910" s="90"/>
      <c r="E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90"/>
    </row>
    <row r="1911" spans="3:30" x14ac:dyDescent="0.45">
      <c r="C1911" s="90"/>
      <c r="D1911" s="90"/>
      <c r="E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90"/>
    </row>
    <row r="1912" spans="3:30" x14ac:dyDescent="0.45">
      <c r="C1912" s="90"/>
      <c r="D1912" s="90"/>
      <c r="E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90"/>
    </row>
    <row r="1913" spans="3:30" x14ac:dyDescent="0.45">
      <c r="C1913" s="90"/>
      <c r="D1913" s="90"/>
      <c r="E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90"/>
    </row>
    <row r="1914" spans="3:30" x14ac:dyDescent="0.45">
      <c r="C1914" s="90"/>
      <c r="D1914" s="90"/>
      <c r="E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90"/>
    </row>
    <row r="1915" spans="3:30" x14ac:dyDescent="0.45">
      <c r="C1915" s="90"/>
      <c r="D1915" s="90"/>
      <c r="E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90"/>
    </row>
    <row r="1916" spans="3:30" x14ac:dyDescent="0.45">
      <c r="C1916" s="90"/>
      <c r="D1916" s="90"/>
      <c r="E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90"/>
    </row>
    <row r="1917" spans="3:30" x14ac:dyDescent="0.45">
      <c r="C1917" s="90"/>
      <c r="D1917" s="90"/>
      <c r="E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90"/>
    </row>
    <row r="1918" spans="3:30" x14ac:dyDescent="0.45">
      <c r="C1918" s="90"/>
      <c r="D1918" s="90"/>
      <c r="E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90"/>
    </row>
    <row r="1919" spans="3:30" x14ac:dyDescent="0.45">
      <c r="C1919" s="90"/>
      <c r="D1919" s="90"/>
      <c r="E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90"/>
    </row>
    <row r="1920" spans="3:30" x14ac:dyDescent="0.45">
      <c r="C1920" s="90"/>
      <c r="D1920" s="90"/>
      <c r="E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90"/>
    </row>
    <row r="1921" spans="3:30" x14ac:dyDescent="0.45">
      <c r="C1921" s="90"/>
      <c r="D1921" s="90"/>
      <c r="E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90"/>
    </row>
    <row r="1922" spans="3:30" x14ac:dyDescent="0.45">
      <c r="C1922" s="90"/>
      <c r="D1922" s="90"/>
      <c r="E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90"/>
    </row>
    <row r="1923" spans="3:30" x14ac:dyDescent="0.45">
      <c r="C1923" s="90"/>
      <c r="D1923" s="90"/>
      <c r="E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90"/>
    </row>
    <row r="1924" spans="3:30" x14ac:dyDescent="0.45">
      <c r="C1924" s="90"/>
      <c r="D1924" s="90"/>
      <c r="E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90"/>
    </row>
    <row r="1925" spans="3:30" x14ac:dyDescent="0.45">
      <c r="C1925" s="90"/>
      <c r="D1925" s="90"/>
      <c r="E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90"/>
    </row>
    <row r="1926" spans="3:30" x14ac:dyDescent="0.45">
      <c r="C1926" s="90"/>
      <c r="D1926" s="90"/>
      <c r="E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90"/>
    </row>
    <row r="1927" spans="3:30" x14ac:dyDescent="0.45">
      <c r="C1927" s="90"/>
      <c r="D1927" s="90"/>
      <c r="E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90"/>
    </row>
    <row r="1928" spans="3:30" x14ac:dyDescent="0.45">
      <c r="C1928" s="90"/>
      <c r="D1928" s="90"/>
      <c r="E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90"/>
    </row>
    <row r="1929" spans="3:30" x14ac:dyDescent="0.45">
      <c r="C1929" s="90"/>
      <c r="D1929" s="90"/>
      <c r="E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90"/>
    </row>
    <row r="1930" spans="3:30" x14ac:dyDescent="0.45">
      <c r="C1930" s="90"/>
      <c r="D1930" s="90"/>
      <c r="E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90"/>
    </row>
    <row r="1931" spans="3:30" x14ac:dyDescent="0.45">
      <c r="C1931" s="90"/>
      <c r="D1931" s="90"/>
      <c r="E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90"/>
    </row>
    <row r="1932" spans="3:30" x14ac:dyDescent="0.45">
      <c r="C1932" s="90"/>
      <c r="D1932" s="90"/>
      <c r="E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90"/>
    </row>
    <row r="1933" spans="3:30" x14ac:dyDescent="0.45">
      <c r="C1933" s="90"/>
      <c r="D1933" s="90"/>
      <c r="E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90"/>
    </row>
    <row r="1934" spans="3:30" x14ac:dyDescent="0.45">
      <c r="C1934" s="90"/>
      <c r="D1934" s="90"/>
      <c r="E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90"/>
    </row>
    <row r="1935" spans="3:30" x14ac:dyDescent="0.45">
      <c r="C1935" s="90"/>
      <c r="D1935" s="90"/>
      <c r="E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90"/>
    </row>
    <row r="1936" spans="3:30" x14ac:dyDescent="0.45">
      <c r="C1936" s="90"/>
      <c r="D1936" s="90"/>
      <c r="E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90"/>
    </row>
    <row r="1937" spans="3:30" x14ac:dyDescent="0.45">
      <c r="C1937" s="90"/>
      <c r="D1937" s="90"/>
      <c r="E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90"/>
    </row>
    <row r="1938" spans="3:30" x14ac:dyDescent="0.45">
      <c r="C1938" s="90"/>
      <c r="D1938" s="90"/>
      <c r="E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90"/>
    </row>
    <row r="1939" spans="3:30" x14ac:dyDescent="0.45">
      <c r="C1939" s="90"/>
      <c r="D1939" s="90"/>
      <c r="E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90"/>
    </row>
    <row r="1940" spans="3:30" x14ac:dyDescent="0.45">
      <c r="C1940" s="90"/>
      <c r="D1940" s="90"/>
      <c r="E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90"/>
    </row>
    <row r="1941" spans="3:30" x14ac:dyDescent="0.45">
      <c r="C1941" s="90"/>
      <c r="D1941" s="90"/>
      <c r="E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90"/>
    </row>
    <row r="1942" spans="3:30" x14ac:dyDescent="0.45">
      <c r="C1942" s="90"/>
      <c r="D1942" s="90"/>
      <c r="E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90"/>
    </row>
    <row r="1943" spans="3:30" x14ac:dyDescent="0.45">
      <c r="C1943" s="90"/>
      <c r="D1943" s="90"/>
      <c r="E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90"/>
    </row>
    <row r="1944" spans="3:30" x14ac:dyDescent="0.45">
      <c r="C1944" s="90"/>
      <c r="D1944" s="90"/>
      <c r="E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90"/>
    </row>
    <row r="1945" spans="3:30" x14ac:dyDescent="0.45">
      <c r="C1945" s="90"/>
      <c r="D1945" s="90"/>
      <c r="E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90"/>
    </row>
    <row r="1946" spans="3:30" x14ac:dyDescent="0.45">
      <c r="C1946" s="90"/>
      <c r="D1946" s="90"/>
      <c r="E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90"/>
    </row>
    <row r="1947" spans="3:30" x14ac:dyDescent="0.45">
      <c r="C1947" s="90"/>
      <c r="D1947" s="90"/>
      <c r="E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90"/>
    </row>
    <row r="1948" spans="3:30" x14ac:dyDescent="0.45">
      <c r="C1948" s="90"/>
      <c r="D1948" s="90"/>
      <c r="E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90"/>
    </row>
    <row r="1949" spans="3:30" x14ac:dyDescent="0.45">
      <c r="C1949" s="90"/>
      <c r="D1949" s="90"/>
      <c r="E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90"/>
    </row>
    <row r="1950" spans="3:30" x14ac:dyDescent="0.45">
      <c r="C1950" s="90"/>
      <c r="D1950" s="90"/>
      <c r="E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90"/>
    </row>
    <row r="1951" spans="3:30" x14ac:dyDescent="0.45">
      <c r="C1951" s="90"/>
      <c r="D1951" s="90"/>
      <c r="E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90"/>
    </row>
    <row r="1952" spans="3:30" x14ac:dyDescent="0.45">
      <c r="C1952" s="90"/>
      <c r="D1952" s="90"/>
      <c r="E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90"/>
    </row>
    <row r="1953" spans="3:30" x14ac:dyDescent="0.45">
      <c r="C1953" s="90"/>
      <c r="D1953" s="90"/>
      <c r="E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90"/>
    </row>
    <row r="1954" spans="3:30" x14ac:dyDescent="0.45">
      <c r="C1954" s="90"/>
      <c r="D1954" s="90"/>
      <c r="E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90"/>
    </row>
    <row r="1955" spans="3:30" x14ac:dyDescent="0.45">
      <c r="C1955" s="90"/>
      <c r="D1955" s="90"/>
      <c r="E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90"/>
    </row>
    <row r="1956" spans="3:30" x14ac:dyDescent="0.45">
      <c r="C1956" s="90"/>
      <c r="D1956" s="90"/>
      <c r="E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90"/>
    </row>
    <row r="1957" spans="3:30" x14ac:dyDescent="0.45">
      <c r="C1957" s="90"/>
      <c r="D1957" s="90"/>
      <c r="E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90"/>
    </row>
    <row r="1958" spans="3:30" x14ac:dyDescent="0.45">
      <c r="C1958" s="90"/>
      <c r="D1958" s="90"/>
      <c r="E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90"/>
    </row>
    <row r="1959" spans="3:30" x14ac:dyDescent="0.45">
      <c r="C1959" s="90"/>
      <c r="D1959" s="90"/>
      <c r="E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90"/>
    </row>
    <row r="1960" spans="3:30" x14ac:dyDescent="0.45">
      <c r="C1960" s="90"/>
      <c r="D1960" s="90"/>
      <c r="E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90"/>
    </row>
    <row r="1961" spans="3:30" x14ac:dyDescent="0.45">
      <c r="C1961" s="90"/>
      <c r="D1961" s="90"/>
      <c r="E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90"/>
    </row>
    <row r="1962" spans="3:30" x14ac:dyDescent="0.45">
      <c r="C1962" s="90"/>
      <c r="D1962" s="90"/>
      <c r="E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90"/>
    </row>
    <row r="1963" spans="3:30" x14ac:dyDescent="0.45">
      <c r="C1963" s="90"/>
      <c r="D1963" s="90"/>
      <c r="E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90"/>
    </row>
    <row r="1964" spans="3:30" x14ac:dyDescent="0.45">
      <c r="C1964" s="90"/>
      <c r="D1964" s="90"/>
      <c r="E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90"/>
    </row>
    <row r="1965" spans="3:30" x14ac:dyDescent="0.45">
      <c r="C1965" s="90"/>
      <c r="D1965" s="90"/>
      <c r="E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90"/>
    </row>
    <row r="1966" spans="3:30" x14ac:dyDescent="0.45">
      <c r="C1966" s="90"/>
      <c r="D1966" s="90"/>
      <c r="E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90"/>
    </row>
    <row r="1967" spans="3:30" x14ac:dyDescent="0.45">
      <c r="C1967" s="90"/>
      <c r="D1967" s="90"/>
      <c r="E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90"/>
    </row>
    <row r="1968" spans="3:30" x14ac:dyDescent="0.45">
      <c r="C1968" s="90"/>
      <c r="D1968" s="90"/>
      <c r="E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90"/>
    </row>
    <row r="1969" spans="3:30" x14ac:dyDescent="0.45">
      <c r="C1969" s="90"/>
      <c r="D1969" s="90"/>
      <c r="E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90"/>
    </row>
    <row r="1970" spans="3:30" x14ac:dyDescent="0.45">
      <c r="C1970" s="90"/>
      <c r="D1970" s="90"/>
      <c r="E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90"/>
    </row>
    <row r="1971" spans="3:30" x14ac:dyDescent="0.45">
      <c r="C1971" s="90"/>
      <c r="D1971" s="90"/>
      <c r="E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90"/>
    </row>
    <row r="1972" spans="3:30" x14ac:dyDescent="0.45">
      <c r="C1972" s="90"/>
      <c r="D1972" s="90"/>
      <c r="E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90"/>
    </row>
    <row r="1973" spans="3:30" x14ac:dyDescent="0.45">
      <c r="C1973" s="90"/>
      <c r="D1973" s="90"/>
      <c r="E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90"/>
    </row>
    <row r="1974" spans="3:30" x14ac:dyDescent="0.45">
      <c r="C1974" s="90"/>
      <c r="D1974" s="90"/>
      <c r="E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90"/>
    </row>
    <row r="1975" spans="3:30" x14ac:dyDescent="0.45">
      <c r="C1975" s="90"/>
      <c r="D1975" s="90"/>
      <c r="E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90"/>
    </row>
    <row r="1976" spans="3:30" x14ac:dyDescent="0.45">
      <c r="C1976" s="90"/>
      <c r="D1976" s="90"/>
      <c r="E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90"/>
    </row>
    <row r="1977" spans="3:30" x14ac:dyDescent="0.45">
      <c r="C1977" s="90"/>
      <c r="D1977" s="90"/>
      <c r="E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90"/>
    </row>
    <row r="1978" spans="3:30" x14ac:dyDescent="0.45">
      <c r="C1978" s="90"/>
      <c r="D1978" s="90"/>
      <c r="E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90"/>
    </row>
    <row r="1979" spans="3:30" x14ac:dyDescent="0.45">
      <c r="C1979" s="90"/>
      <c r="D1979" s="90"/>
      <c r="E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90"/>
    </row>
    <row r="1980" spans="3:30" x14ac:dyDescent="0.45">
      <c r="C1980" s="90"/>
      <c r="D1980" s="90"/>
      <c r="E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90"/>
    </row>
    <row r="1981" spans="3:30" x14ac:dyDescent="0.45">
      <c r="C1981" s="90"/>
      <c r="D1981" s="90"/>
      <c r="E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90"/>
    </row>
    <row r="1982" spans="3:30" x14ac:dyDescent="0.45">
      <c r="C1982" s="90"/>
      <c r="D1982" s="90"/>
      <c r="E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90"/>
    </row>
    <row r="1983" spans="3:30" x14ac:dyDescent="0.45">
      <c r="C1983" s="90"/>
      <c r="D1983" s="90"/>
      <c r="E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90"/>
    </row>
    <row r="1984" spans="3:30" x14ac:dyDescent="0.45">
      <c r="C1984" s="90"/>
      <c r="D1984" s="90"/>
      <c r="E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90"/>
    </row>
    <row r="1985" spans="3:30" x14ac:dyDescent="0.45">
      <c r="C1985" s="90"/>
      <c r="D1985" s="90"/>
      <c r="E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90"/>
    </row>
    <row r="1986" spans="3:30" x14ac:dyDescent="0.45">
      <c r="C1986" s="90"/>
      <c r="D1986" s="90"/>
      <c r="E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90"/>
    </row>
    <row r="1987" spans="3:30" x14ac:dyDescent="0.45">
      <c r="C1987" s="90"/>
      <c r="D1987" s="90"/>
      <c r="E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90"/>
    </row>
    <row r="1988" spans="3:30" x14ac:dyDescent="0.45">
      <c r="C1988" s="90"/>
      <c r="D1988" s="90"/>
      <c r="E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90"/>
    </row>
    <row r="1989" spans="3:30" x14ac:dyDescent="0.45">
      <c r="C1989" s="90"/>
      <c r="D1989" s="90"/>
      <c r="E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90"/>
    </row>
    <row r="1990" spans="3:30" x14ac:dyDescent="0.45">
      <c r="C1990" s="90"/>
      <c r="D1990" s="90"/>
      <c r="E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90"/>
    </row>
    <row r="1991" spans="3:30" x14ac:dyDescent="0.45">
      <c r="C1991" s="90"/>
      <c r="D1991" s="90"/>
      <c r="E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90"/>
    </row>
    <row r="1992" spans="3:30" x14ac:dyDescent="0.45">
      <c r="C1992" s="90"/>
      <c r="D1992" s="90"/>
      <c r="E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90"/>
    </row>
    <row r="1993" spans="3:30" x14ac:dyDescent="0.45">
      <c r="C1993" s="90"/>
      <c r="D1993" s="90"/>
      <c r="E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90"/>
    </row>
    <row r="1994" spans="3:30" x14ac:dyDescent="0.45">
      <c r="C1994" s="90"/>
      <c r="D1994" s="90"/>
      <c r="E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90"/>
    </row>
    <row r="1995" spans="3:30" x14ac:dyDescent="0.45">
      <c r="C1995" s="90"/>
      <c r="D1995" s="90"/>
      <c r="E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90"/>
    </row>
    <row r="1996" spans="3:30" x14ac:dyDescent="0.45">
      <c r="C1996" s="90"/>
      <c r="D1996" s="90"/>
      <c r="E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90"/>
    </row>
    <row r="1997" spans="3:30" x14ac:dyDescent="0.45">
      <c r="C1997" s="90"/>
      <c r="D1997" s="90"/>
      <c r="E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90"/>
    </row>
    <row r="1998" spans="3:30" x14ac:dyDescent="0.45">
      <c r="C1998" s="90"/>
      <c r="D1998" s="90"/>
      <c r="E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90"/>
    </row>
    <row r="1999" spans="3:30" x14ac:dyDescent="0.45">
      <c r="C1999" s="90"/>
      <c r="D1999" s="90"/>
      <c r="E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90"/>
    </row>
    <row r="2000" spans="3:30" x14ac:dyDescent="0.45">
      <c r="C2000" s="90"/>
      <c r="D2000" s="90"/>
      <c r="E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90"/>
    </row>
    <row r="2001" spans="3:30" x14ac:dyDescent="0.45">
      <c r="C2001" s="90"/>
      <c r="D2001" s="90"/>
      <c r="E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90"/>
    </row>
    <row r="2002" spans="3:30" x14ac:dyDescent="0.45">
      <c r="C2002" s="90"/>
      <c r="D2002" s="90"/>
      <c r="E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90"/>
    </row>
    <row r="2003" spans="3:30" x14ac:dyDescent="0.45">
      <c r="C2003" s="90"/>
      <c r="D2003" s="90"/>
      <c r="E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90"/>
    </row>
    <row r="2004" spans="3:30" x14ac:dyDescent="0.45">
      <c r="C2004" s="90"/>
      <c r="D2004" s="90"/>
      <c r="E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90"/>
    </row>
    <row r="2005" spans="3:30" x14ac:dyDescent="0.45">
      <c r="C2005" s="90"/>
      <c r="D2005" s="90"/>
      <c r="E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90"/>
    </row>
    <row r="2006" spans="3:30" x14ac:dyDescent="0.45">
      <c r="C2006" s="90"/>
      <c r="D2006" s="90"/>
      <c r="E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90"/>
    </row>
    <row r="2007" spans="3:30" x14ac:dyDescent="0.45">
      <c r="C2007" s="90"/>
      <c r="D2007" s="90"/>
      <c r="E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90"/>
    </row>
    <row r="2008" spans="3:30" x14ac:dyDescent="0.45">
      <c r="C2008" s="90"/>
      <c r="D2008" s="90"/>
      <c r="E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90"/>
    </row>
    <row r="2009" spans="3:30" x14ac:dyDescent="0.45">
      <c r="C2009" s="90"/>
      <c r="D2009" s="90"/>
      <c r="E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90"/>
    </row>
    <row r="2010" spans="3:30" x14ac:dyDescent="0.45">
      <c r="C2010" s="90"/>
      <c r="D2010" s="90"/>
      <c r="E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90"/>
    </row>
    <row r="2011" spans="3:30" x14ac:dyDescent="0.45">
      <c r="C2011" s="90"/>
      <c r="D2011" s="90"/>
      <c r="E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90"/>
    </row>
    <row r="2012" spans="3:30" x14ac:dyDescent="0.45">
      <c r="C2012" s="90"/>
      <c r="D2012" s="90"/>
      <c r="E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90"/>
    </row>
    <row r="2013" spans="3:30" x14ac:dyDescent="0.45">
      <c r="C2013" s="90"/>
      <c r="D2013" s="90"/>
      <c r="E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90"/>
    </row>
    <row r="2014" spans="3:30" x14ac:dyDescent="0.45">
      <c r="C2014" s="90"/>
      <c r="D2014" s="90"/>
      <c r="E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90"/>
    </row>
    <row r="2015" spans="3:30" x14ac:dyDescent="0.45">
      <c r="C2015" s="90"/>
      <c r="D2015" s="90"/>
      <c r="E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90"/>
    </row>
    <row r="2016" spans="3:30" x14ac:dyDescent="0.45">
      <c r="C2016" s="90"/>
      <c r="D2016" s="90"/>
      <c r="E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90"/>
    </row>
    <row r="2017" spans="3:30" x14ac:dyDescent="0.45">
      <c r="C2017" s="90"/>
      <c r="D2017" s="90"/>
      <c r="E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90"/>
    </row>
    <row r="2018" spans="3:30" x14ac:dyDescent="0.45">
      <c r="C2018" s="90"/>
      <c r="D2018" s="90"/>
      <c r="E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90"/>
    </row>
    <row r="2019" spans="3:30" x14ac:dyDescent="0.45">
      <c r="C2019" s="90"/>
      <c r="D2019" s="90"/>
      <c r="E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90"/>
    </row>
    <row r="2020" spans="3:30" x14ac:dyDescent="0.45">
      <c r="C2020" s="90"/>
      <c r="D2020" s="90"/>
      <c r="E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90"/>
    </row>
    <row r="2021" spans="3:30" x14ac:dyDescent="0.45">
      <c r="C2021" s="90"/>
      <c r="D2021" s="90"/>
      <c r="E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90"/>
    </row>
    <row r="2022" spans="3:30" x14ac:dyDescent="0.45">
      <c r="C2022" s="90"/>
      <c r="D2022" s="90"/>
      <c r="E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90"/>
    </row>
    <row r="2023" spans="3:30" x14ac:dyDescent="0.45">
      <c r="C2023" s="90"/>
      <c r="D2023" s="90"/>
      <c r="E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90"/>
    </row>
    <row r="2024" spans="3:30" x14ac:dyDescent="0.45">
      <c r="C2024" s="90"/>
      <c r="D2024" s="90"/>
      <c r="E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90"/>
    </row>
    <row r="2025" spans="3:30" x14ac:dyDescent="0.45">
      <c r="C2025" s="90"/>
      <c r="D2025" s="90"/>
      <c r="E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90"/>
    </row>
    <row r="2026" spans="3:30" x14ac:dyDescent="0.45">
      <c r="C2026" s="90"/>
      <c r="D2026" s="90"/>
      <c r="E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90"/>
    </row>
    <row r="2027" spans="3:30" x14ac:dyDescent="0.45">
      <c r="C2027" s="90"/>
      <c r="D2027" s="90"/>
      <c r="E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90"/>
    </row>
    <row r="2028" spans="3:30" x14ac:dyDescent="0.45">
      <c r="C2028" s="90"/>
      <c r="D2028" s="90"/>
      <c r="E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90"/>
    </row>
    <row r="2029" spans="3:30" x14ac:dyDescent="0.45">
      <c r="C2029" s="90"/>
      <c r="D2029" s="90"/>
      <c r="E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90"/>
    </row>
    <row r="2030" spans="3:30" x14ac:dyDescent="0.45">
      <c r="C2030" s="90"/>
      <c r="D2030" s="90"/>
      <c r="E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90"/>
    </row>
    <row r="2031" spans="3:30" x14ac:dyDescent="0.45">
      <c r="C2031" s="90"/>
      <c r="D2031" s="90"/>
      <c r="E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90"/>
    </row>
    <row r="2032" spans="3:30" x14ac:dyDescent="0.45">
      <c r="C2032" s="90"/>
      <c r="D2032" s="90"/>
      <c r="E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90"/>
    </row>
    <row r="2033" spans="3:30" x14ac:dyDescent="0.45">
      <c r="C2033" s="90"/>
      <c r="D2033" s="90"/>
      <c r="E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90"/>
    </row>
    <row r="2034" spans="3:30" x14ac:dyDescent="0.45">
      <c r="C2034" s="90"/>
      <c r="D2034" s="90"/>
      <c r="E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90"/>
    </row>
    <row r="2035" spans="3:30" x14ac:dyDescent="0.45">
      <c r="C2035" s="90"/>
      <c r="D2035" s="90"/>
      <c r="E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90"/>
    </row>
    <row r="2036" spans="3:30" x14ac:dyDescent="0.45">
      <c r="C2036" s="90"/>
      <c r="D2036" s="90"/>
      <c r="E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90"/>
    </row>
    <row r="2037" spans="3:30" x14ac:dyDescent="0.45">
      <c r="C2037" s="90"/>
      <c r="D2037" s="90"/>
      <c r="E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90"/>
    </row>
    <row r="2038" spans="3:30" x14ac:dyDescent="0.45">
      <c r="C2038" s="90"/>
      <c r="D2038" s="90"/>
      <c r="E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90"/>
    </row>
    <row r="2039" spans="3:30" x14ac:dyDescent="0.45">
      <c r="C2039" s="90"/>
      <c r="D2039" s="90"/>
      <c r="E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90"/>
    </row>
    <row r="2040" spans="3:30" x14ac:dyDescent="0.45">
      <c r="C2040" s="90"/>
      <c r="D2040" s="90"/>
      <c r="E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90"/>
    </row>
    <row r="2041" spans="3:30" x14ac:dyDescent="0.45">
      <c r="C2041" s="90"/>
      <c r="D2041" s="90"/>
      <c r="E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90"/>
    </row>
    <row r="2042" spans="3:30" x14ac:dyDescent="0.45">
      <c r="C2042" s="90"/>
      <c r="D2042" s="90"/>
      <c r="E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90"/>
    </row>
    <row r="2043" spans="3:30" x14ac:dyDescent="0.45">
      <c r="C2043" s="90"/>
      <c r="D2043" s="90"/>
      <c r="E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90"/>
    </row>
    <row r="2044" spans="3:30" x14ac:dyDescent="0.45">
      <c r="C2044" s="90"/>
      <c r="D2044" s="90"/>
      <c r="E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90"/>
    </row>
    <row r="2045" spans="3:30" x14ac:dyDescent="0.45">
      <c r="C2045" s="90"/>
      <c r="D2045" s="90"/>
      <c r="E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90"/>
    </row>
    <row r="2046" spans="3:30" x14ac:dyDescent="0.45">
      <c r="C2046" s="90"/>
      <c r="D2046" s="90"/>
      <c r="E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90"/>
    </row>
    <row r="2047" spans="3:30" x14ac:dyDescent="0.45">
      <c r="C2047" s="90"/>
      <c r="D2047" s="90"/>
      <c r="E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90"/>
    </row>
    <row r="2048" spans="3:30" x14ac:dyDescent="0.45">
      <c r="C2048" s="90"/>
      <c r="D2048" s="90"/>
      <c r="E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90"/>
    </row>
    <row r="2049" spans="3:30" x14ac:dyDescent="0.45">
      <c r="C2049" s="90"/>
      <c r="D2049" s="90"/>
      <c r="E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90"/>
    </row>
    <row r="2050" spans="3:30" x14ac:dyDescent="0.45">
      <c r="C2050" s="90"/>
      <c r="D2050" s="90"/>
      <c r="E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90"/>
    </row>
    <row r="2051" spans="3:30" x14ac:dyDescent="0.45">
      <c r="C2051" s="90"/>
      <c r="D2051" s="90"/>
      <c r="E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90"/>
    </row>
    <row r="2052" spans="3:30" x14ac:dyDescent="0.45">
      <c r="C2052" s="90"/>
      <c r="D2052" s="90"/>
      <c r="E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90"/>
    </row>
    <row r="2053" spans="3:30" x14ac:dyDescent="0.45">
      <c r="C2053" s="90"/>
      <c r="D2053" s="90"/>
      <c r="E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90"/>
    </row>
    <row r="2054" spans="3:30" x14ac:dyDescent="0.45">
      <c r="C2054" s="90"/>
      <c r="D2054" s="90"/>
      <c r="E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90"/>
    </row>
    <row r="2055" spans="3:30" x14ac:dyDescent="0.45">
      <c r="C2055" s="90"/>
      <c r="D2055" s="90"/>
      <c r="E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90"/>
    </row>
    <row r="2056" spans="3:30" x14ac:dyDescent="0.45">
      <c r="C2056" s="90"/>
      <c r="D2056" s="90"/>
      <c r="E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90"/>
    </row>
    <row r="2057" spans="3:30" x14ac:dyDescent="0.45">
      <c r="C2057" s="90"/>
      <c r="D2057" s="90"/>
      <c r="E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90"/>
    </row>
    <row r="2058" spans="3:30" x14ac:dyDescent="0.45">
      <c r="C2058" s="90"/>
      <c r="D2058" s="90"/>
      <c r="E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90"/>
    </row>
    <row r="2059" spans="3:30" x14ac:dyDescent="0.45">
      <c r="C2059" s="90"/>
      <c r="D2059" s="90"/>
      <c r="E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90"/>
    </row>
    <row r="2060" spans="3:30" x14ac:dyDescent="0.45">
      <c r="C2060" s="90"/>
      <c r="D2060" s="90"/>
      <c r="E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90"/>
    </row>
    <row r="2061" spans="3:30" x14ac:dyDescent="0.45">
      <c r="C2061" s="90"/>
      <c r="D2061" s="90"/>
      <c r="E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90"/>
    </row>
    <row r="2062" spans="3:30" x14ac:dyDescent="0.45">
      <c r="C2062" s="90"/>
      <c r="D2062" s="90"/>
      <c r="E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90"/>
    </row>
    <row r="2063" spans="3:30" x14ac:dyDescent="0.45">
      <c r="C2063" s="90"/>
      <c r="D2063" s="90"/>
      <c r="E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90"/>
    </row>
    <row r="2064" spans="3:30" x14ac:dyDescent="0.45">
      <c r="C2064" s="90"/>
      <c r="D2064" s="90"/>
      <c r="E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90"/>
    </row>
    <row r="2065" spans="3:30" x14ac:dyDescent="0.45">
      <c r="C2065" s="90"/>
      <c r="D2065" s="90"/>
      <c r="E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90"/>
    </row>
    <row r="2066" spans="3:30" x14ac:dyDescent="0.45">
      <c r="C2066" s="90"/>
      <c r="D2066" s="90"/>
      <c r="E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90"/>
    </row>
    <row r="2067" spans="3:30" x14ac:dyDescent="0.45">
      <c r="C2067" s="90"/>
      <c r="D2067" s="90"/>
      <c r="E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90"/>
    </row>
    <row r="2068" spans="3:30" x14ac:dyDescent="0.45">
      <c r="C2068" s="90"/>
      <c r="D2068" s="90"/>
      <c r="E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90"/>
    </row>
    <row r="2069" spans="3:30" x14ac:dyDescent="0.45">
      <c r="C2069" s="90"/>
      <c r="D2069" s="90"/>
      <c r="E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90"/>
    </row>
    <row r="2070" spans="3:30" x14ac:dyDescent="0.45">
      <c r="C2070" s="90"/>
      <c r="D2070" s="90"/>
      <c r="E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90"/>
    </row>
    <row r="2071" spans="3:30" x14ac:dyDescent="0.45">
      <c r="C2071" s="90"/>
      <c r="D2071" s="90"/>
      <c r="E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90"/>
    </row>
    <row r="2072" spans="3:30" x14ac:dyDescent="0.45">
      <c r="C2072" s="90"/>
      <c r="D2072" s="90"/>
      <c r="E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90"/>
    </row>
    <row r="2073" spans="3:30" x14ac:dyDescent="0.45">
      <c r="C2073" s="90"/>
      <c r="D2073" s="90"/>
      <c r="E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90"/>
    </row>
    <row r="2074" spans="3:30" x14ac:dyDescent="0.45">
      <c r="C2074" s="90"/>
      <c r="D2074" s="90"/>
      <c r="E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90"/>
    </row>
    <row r="2075" spans="3:30" x14ac:dyDescent="0.45">
      <c r="C2075" s="90"/>
      <c r="D2075" s="90"/>
      <c r="E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90"/>
    </row>
    <row r="2076" spans="3:30" x14ac:dyDescent="0.45">
      <c r="C2076" s="90"/>
      <c r="D2076" s="90"/>
      <c r="E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90"/>
    </row>
    <row r="2077" spans="3:30" x14ac:dyDescent="0.45">
      <c r="C2077" s="90"/>
      <c r="D2077" s="90"/>
      <c r="E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90"/>
    </row>
    <row r="2078" spans="3:30" x14ac:dyDescent="0.45">
      <c r="C2078" s="90"/>
      <c r="D2078" s="90"/>
      <c r="E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90"/>
    </row>
    <row r="2079" spans="3:30" x14ac:dyDescent="0.45">
      <c r="C2079" s="90"/>
      <c r="D2079" s="90"/>
      <c r="E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90"/>
    </row>
    <row r="2080" spans="3:30" x14ac:dyDescent="0.45">
      <c r="C2080" s="90"/>
      <c r="D2080" s="90"/>
      <c r="E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90"/>
    </row>
    <row r="2081" spans="3:30" x14ac:dyDescent="0.45">
      <c r="C2081" s="90"/>
      <c r="D2081" s="90"/>
      <c r="E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90"/>
    </row>
    <row r="2082" spans="3:30" x14ac:dyDescent="0.45">
      <c r="C2082" s="90"/>
      <c r="D2082" s="90"/>
      <c r="E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90"/>
    </row>
    <row r="2083" spans="3:30" x14ac:dyDescent="0.45">
      <c r="C2083" s="90"/>
      <c r="D2083" s="90"/>
      <c r="E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90"/>
    </row>
    <row r="2084" spans="3:30" x14ac:dyDescent="0.45">
      <c r="C2084" s="90"/>
      <c r="D2084" s="90"/>
      <c r="E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90"/>
    </row>
    <row r="2085" spans="3:30" x14ac:dyDescent="0.45">
      <c r="C2085" s="90"/>
      <c r="D2085" s="90"/>
      <c r="E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90"/>
    </row>
    <row r="2086" spans="3:30" x14ac:dyDescent="0.45">
      <c r="C2086" s="90"/>
      <c r="D2086" s="90"/>
      <c r="E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90"/>
    </row>
    <row r="2087" spans="3:30" x14ac:dyDescent="0.45">
      <c r="C2087" s="90"/>
      <c r="D2087" s="90"/>
      <c r="E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90"/>
    </row>
    <row r="2088" spans="3:30" x14ac:dyDescent="0.45">
      <c r="C2088" s="90"/>
      <c r="D2088" s="90"/>
      <c r="E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90"/>
    </row>
    <row r="2089" spans="3:30" x14ac:dyDescent="0.45">
      <c r="C2089" s="90"/>
      <c r="D2089" s="90"/>
      <c r="E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90"/>
    </row>
    <row r="2090" spans="3:30" x14ac:dyDescent="0.45">
      <c r="C2090" s="90"/>
      <c r="D2090" s="90"/>
      <c r="E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90"/>
    </row>
    <row r="2091" spans="3:30" x14ac:dyDescent="0.45">
      <c r="C2091" s="90"/>
      <c r="D2091" s="90"/>
      <c r="E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90"/>
    </row>
    <row r="2092" spans="3:30" x14ac:dyDescent="0.45">
      <c r="C2092" s="90"/>
      <c r="D2092" s="90"/>
      <c r="E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90"/>
    </row>
    <row r="2093" spans="3:30" x14ac:dyDescent="0.45">
      <c r="C2093" s="90"/>
      <c r="D2093" s="90"/>
      <c r="E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90"/>
    </row>
    <row r="2094" spans="3:30" x14ac:dyDescent="0.45">
      <c r="C2094" s="90"/>
      <c r="D2094" s="90"/>
      <c r="E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90"/>
    </row>
    <row r="2095" spans="3:30" x14ac:dyDescent="0.45">
      <c r="C2095" s="90"/>
      <c r="D2095" s="90"/>
      <c r="E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90"/>
    </row>
    <row r="2096" spans="3:30" x14ac:dyDescent="0.45">
      <c r="C2096" s="90"/>
      <c r="D2096" s="90"/>
      <c r="E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90"/>
    </row>
    <row r="2097" spans="3:30" x14ac:dyDescent="0.45">
      <c r="C2097" s="90"/>
      <c r="D2097" s="90"/>
      <c r="E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90"/>
    </row>
    <row r="2098" spans="3:30" x14ac:dyDescent="0.45">
      <c r="C2098" s="90"/>
      <c r="D2098" s="90"/>
      <c r="E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90"/>
    </row>
    <row r="2099" spans="3:30" x14ac:dyDescent="0.45">
      <c r="C2099" s="90"/>
      <c r="D2099" s="90"/>
      <c r="E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90"/>
    </row>
    <row r="2100" spans="3:30" x14ac:dyDescent="0.45">
      <c r="C2100" s="90"/>
      <c r="D2100" s="90"/>
      <c r="E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90"/>
    </row>
    <row r="2101" spans="3:30" x14ac:dyDescent="0.45">
      <c r="C2101" s="90"/>
      <c r="D2101" s="90"/>
      <c r="E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90"/>
    </row>
    <row r="2102" spans="3:30" x14ac:dyDescent="0.45">
      <c r="C2102" s="90"/>
      <c r="D2102" s="90"/>
      <c r="E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90"/>
    </row>
    <row r="2103" spans="3:30" x14ac:dyDescent="0.45">
      <c r="C2103" s="90"/>
      <c r="D2103" s="90"/>
      <c r="E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90"/>
    </row>
    <row r="2104" spans="3:30" x14ac:dyDescent="0.45">
      <c r="C2104" s="90"/>
      <c r="D2104" s="90"/>
      <c r="E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90"/>
    </row>
    <row r="2105" spans="3:30" x14ac:dyDescent="0.45">
      <c r="C2105" s="90"/>
      <c r="D2105" s="90"/>
      <c r="E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90"/>
    </row>
    <row r="2106" spans="3:30" x14ac:dyDescent="0.45">
      <c r="C2106" s="90"/>
      <c r="D2106" s="90"/>
      <c r="E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90"/>
    </row>
    <row r="2107" spans="3:30" x14ac:dyDescent="0.45">
      <c r="C2107" s="90"/>
      <c r="D2107" s="90"/>
      <c r="E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90"/>
    </row>
    <row r="2108" spans="3:30" x14ac:dyDescent="0.45">
      <c r="C2108" s="90"/>
      <c r="D2108" s="90"/>
      <c r="E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90"/>
    </row>
    <row r="2109" spans="3:30" x14ac:dyDescent="0.45">
      <c r="C2109" s="90"/>
      <c r="D2109" s="90"/>
      <c r="E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90"/>
    </row>
    <row r="2110" spans="3:30" x14ac:dyDescent="0.45">
      <c r="C2110" s="90"/>
      <c r="D2110" s="90"/>
      <c r="E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90"/>
    </row>
    <row r="2111" spans="3:30" x14ac:dyDescent="0.45">
      <c r="C2111" s="90"/>
      <c r="D2111" s="90"/>
      <c r="E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90"/>
    </row>
    <row r="2112" spans="3:30" x14ac:dyDescent="0.45">
      <c r="C2112" s="90"/>
      <c r="D2112" s="90"/>
      <c r="E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90"/>
    </row>
    <row r="2113" spans="3:30" x14ac:dyDescent="0.45">
      <c r="C2113" s="90"/>
      <c r="D2113" s="90"/>
      <c r="E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90"/>
    </row>
    <row r="2114" spans="3:30" x14ac:dyDescent="0.45">
      <c r="C2114" s="90"/>
      <c r="D2114" s="90"/>
      <c r="E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90"/>
    </row>
    <row r="2115" spans="3:30" x14ac:dyDescent="0.45">
      <c r="C2115" s="90"/>
      <c r="D2115" s="90"/>
      <c r="E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90"/>
    </row>
    <row r="2116" spans="3:30" x14ac:dyDescent="0.45">
      <c r="C2116" s="90"/>
      <c r="D2116" s="90"/>
      <c r="E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90"/>
    </row>
    <row r="2117" spans="3:30" x14ac:dyDescent="0.45">
      <c r="C2117" s="90"/>
      <c r="D2117" s="90"/>
      <c r="E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90"/>
    </row>
    <row r="2118" spans="3:30" x14ac:dyDescent="0.45">
      <c r="C2118" s="90"/>
      <c r="D2118" s="90"/>
      <c r="E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90"/>
    </row>
    <row r="2119" spans="3:30" x14ac:dyDescent="0.45">
      <c r="C2119" s="90"/>
      <c r="D2119" s="90"/>
      <c r="E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90"/>
    </row>
    <row r="2120" spans="3:30" x14ac:dyDescent="0.45">
      <c r="C2120" s="90"/>
      <c r="D2120" s="90"/>
      <c r="E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90"/>
    </row>
    <row r="2121" spans="3:30" x14ac:dyDescent="0.45">
      <c r="C2121" s="90"/>
      <c r="D2121" s="90"/>
      <c r="E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90"/>
    </row>
    <row r="2122" spans="3:30" x14ac:dyDescent="0.45">
      <c r="C2122" s="90"/>
      <c r="D2122" s="90"/>
      <c r="E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90"/>
    </row>
    <row r="2123" spans="3:30" x14ac:dyDescent="0.45">
      <c r="C2123" s="90"/>
      <c r="D2123" s="90"/>
      <c r="E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90"/>
    </row>
    <row r="2124" spans="3:30" x14ac:dyDescent="0.45">
      <c r="C2124" s="90"/>
      <c r="D2124" s="90"/>
      <c r="E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90"/>
    </row>
    <row r="2125" spans="3:30" x14ac:dyDescent="0.45">
      <c r="C2125" s="90"/>
      <c r="D2125" s="90"/>
      <c r="E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90"/>
    </row>
    <row r="2126" spans="3:30" x14ac:dyDescent="0.45">
      <c r="C2126" s="90"/>
      <c r="D2126" s="90"/>
      <c r="E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90"/>
    </row>
    <row r="2127" spans="3:30" x14ac:dyDescent="0.45">
      <c r="C2127" s="90"/>
      <c r="D2127" s="90"/>
      <c r="E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90"/>
    </row>
    <row r="2128" spans="3:30" x14ac:dyDescent="0.45">
      <c r="C2128" s="90"/>
      <c r="D2128" s="90"/>
      <c r="E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90"/>
    </row>
    <row r="2129" spans="3:30" x14ac:dyDescent="0.45">
      <c r="C2129" s="90"/>
      <c r="D2129" s="90"/>
      <c r="E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90"/>
    </row>
    <row r="2130" spans="3:30" x14ac:dyDescent="0.45">
      <c r="C2130" s="90"/>
      <c r="D2130" s="90"/>
      <c r="E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90"/>
    </row>
    <row r="2131" spans="3:30" x14ac:dyDescent="0.45">
      <c r="C2131" s="90"/>
      <c r="D2131" s="90"/>
      <c r="E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90"/>
    </row>
    <row r="2132" spans="3:30" x14ac:dyDescent="0.45">
      <c r="C2132" s="90"/>
      <c r="D2132" s="90"/>
      <c r="E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90"/>
    </row>
    <row r="2133" spans="3:30" x14ac:dyDescent="0.45">
      <c r="C2133" s="90"/>
      <c r="D2133" s="90"/>
      <c r="E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90"/>
    </row>
    <row r="2134" spans="3:30" x14ac:dyDescent="0.45">
      <c r="C2134" s="90"/>
      <c r="D2134" s="90"/>
      <c r="E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90"/>
    </row>
    <row r="2135" spans="3:30" x14ac:dyDescent="0.45">
      <c r="C2135" s="90"/>
      <c r="D2135" s="90"/>
      <c r="E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90"/>
    </row>
    <row r="2136" spans="3:30" x14ac:dyDescent="0.45">
      <c r="C2136" s="90"/>
      <c r="D2136" s="90"/>
      <c r="E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90"/>
    </row>
    <row r="2137" spans="3:30" x14ac:dyDescent="0.45">
      <c r="C2137" s="90"/>
      <c r="D2137" s="90"/>
      <c r="E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90"/>
    </row>
    <row r="2138" spans="3:30" x14ac:dyDescent="0.45">
      <c r="C2138" s="90"/>
      <c r="D2138" s="90"/>
      <c r="E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90"/>
    </row>
    <row r="2139" spans="3:30" x14ac:dyDescent="0.45">
      <c r="C2139" s="90"/>
      <c r="D2139" s="90"/>
      <c r="E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90"/>
    </row>
    <row r="2140" spans="3:30" x14ac:dyDescent="0.45">
      <c r="C2140" s="90"/>
      <c r="D2140" s="90"/>
      <c r="E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90"/>
    </row>
    <row r="2141" spans="3:30" x14ac:dyDescent="0.45">
      <c r="C2141" s="90"/>
      <c r="D2141" s="90"/>
      <c r="E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90"/>
    </row>
    <row r="2142" spans="3:30" x14ac:dyDescent="0.45">
      <c r="C2142" s="90"/>
      <c r="D2142" s="90"/>
      <c r="E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90"/>
    </row>
    <row r="2143" spans="3:30" x14ac:dyDescent="0.45">
      <c r="C2143" s="90"/>
      <c r="D2143" s="90"/>
      <c r="E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90"/>
    </row>
    <row r="2144" spans="3:30" x14ac:dyDescent="0.45">
      <c r="C2144" s="90"/>
      <c r="D2144" s="90"/>
      <c r="E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90"/>
    </row>
    <row r="2145" spans="3:30" x14ac:dyDescent="0.45">
      <c r="C2145" s="90"/>
      <c r="D2145" s="90"/>
      <c r="E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90"/>
    </row>
    <row r="2146" spans="3:30" x14ac:dyDescent="0.45">
      <c r="C2146" s="90"/>
      <c r="D2146" s="90"/>
      <c r="E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90"/>
    </row>
    <row r="2147" spans="3:30" x14ac:dyDescent="0.45">
      <c r="C2147" s="90"/>
      <c r="D2147" s="90"/>
      <c r="E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90"/>
    </row>
    <row r="2148" spans="3:30" x14ac:dyDescent="0.45">
      <c r="C2148" s="90"/>
      <c r="D2148" s="90"/>
      <c r="E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90"/>
    </row>
    <row r="2149" spans="3:30" x14ac:dyDescent="0.45">
      <c r="C2149" s="90"/>
      <c r="D2149" s="90"/>
      <c r="E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90"/>
    </row>
    <row r="2150" spans="3:30" x14ac:dyDescent="0.45">
      <c r="C2150" s="90"/>
      <c r="D2150" s="90"/>
      <c r="E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90"/>
    </row>
    <row r="2151" spans="3:30" x14ac:dyDescent="0.45">
      <c r="C2151" s="90"/>
      <c r="D2151" s="90"/>
      <c r="E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90"/>
    </row>
    <row r="2152" spans="3:30" x14ac:dyDescent="0.45">
      <c r="C2152" s="90"/>
      <c r="D2152" s="90"/>
      <c r="E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90"/>
    </row>
    <row r="2153" spans="3:30" x14ac:dyDescent="0.45">
      <c r="C2153" s="90"/>
      <c r="D2153" s="90"/>
      <c r="E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90"/>
    </row>
    <row r="2154" spans="3:30" x14ac:dyDescent="0.45">
      <c r="C2154" s="90"/>
      <c r="D2154" s="90"/>
      <c r="E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90"/>
    </row>
    <row r="2155" spans="3:30" x14ac:dyDescent="0.45">
      <c r="C2155" s="90"/>
      <c r="D2155" s="90"/>
      <c r="E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90"/>
    </row>
    <row r="2156" spans="3:30" x14ac:dyDescent="0.45">
      <c r="C2156" s="90"/>
      <c r="D2156" s="90"/>
      <c r="E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90"/>
    </row>
    <row r="2157" spans="3:30" x14ac:dyDescent="0.45">
      <c r="C2157" s="90"/>
      <c r="D2157" s="90"/>
      <c r="E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90"/>
    </row>
    <row r="2158" spans="3:30" x14ac:dyDescent="0.45">
      <c r="C2158" s="90"/>
      <c r="D2158" s="90"/>
      <c r="E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90"/>
    </row>
    <row r="2159" spans="3:30" x14ac:dyDescent="0.45">
      <c r="C2159" s="90"/>
      <c r="D2159" s="90"/>
      <c r="E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90"/>
    </row>
    <row r="2160" spans="3:30" x14ac:dyDescent="0.45">
      <c r="C2160" s="90"/>
      <c r="D2160" s="90"/>
      <c r="E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90"/>
    </row>
    <row r="2161" spans="3:30" x14ac:dyDescent="0.45">
      <c r="C2161" s="90"/>
      <c r="D2161" s="90"/>
      <c r="E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90"/>
    </row>
    <row r="2162" spans="3:30" x14ac:dyDescent="0.45">
      <c r="C2162" s="90"/>
      <c r="D2162" s="90"/>
      <c r="E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90"/>
    </row>
    <row r="2163" spans="3:30" x14ac:dyDescent="0.45">
      <c r="C2163" s="90"/>
      <c r="D2163" s="90"/>
      <c r="E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90"/>
    </row>
    <row r="2164" spans="3:30" x14ac:dyDescent="0.45">
      <c r="C2164" s="90"/>
      <c r="D2164" s="90"/>
      <c r="E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90"/>
    </row>
    <row r="2165" spans="3:30" x14ac:dyDescent="0.45">
      <c r="C2165" s="90"/>
      <c r="D2165" s="90"/>
      <c r="E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90"/>
    </row>
    <row r="2166" spans="3:30" x14ac:dyDescent="0.45">
      <c r="C2166" s="90"/>
      <c r="D2166" s="90"/>
      <c r="E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90"/>
    </row>
    <row r="2167" spans="3:30" x14ac:dyDescent="0.45">
      <c r="C2167" s="90"/>
      <c r="D2167" s="90"/>
      <c r="E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90"/>
    </row>
    <row r="2168" spans="3:30" x14ac:dyDescent="0.45">
      <c r="C2168" s="90"/>
      <c r="D2168" s="90"/>
      <c r="E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90"/>
    </row>
    <row r="2169" spans="3:30" x14ac:dyDescent="0.45">
      <c r="C2169" s="90"/>
      <c r="D2169" s="90"/>
      <c r="E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90"/>
    </row>
    <row r="2170" spans="3:30" x14ac:dyDescent="0.45">
      <c r="C2170" s="90"/>
      <c r="D2170" s="90"/>
      <c r="E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90"/>
    </row>
    <row r="2171" spans="3:30" x14ac:dyDescent="0.45">
      <c r="C2171" s="90"/>
      <c r="D2171" s="90"/>
      <c r="E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90"/>
    </row>
    <row r="2172" spans="3:30" x14ac:dyDescent="0.45">
      <c r="C2172" s="90"/>
      <c r="D2172" s="90"/>
      <c r="E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90"/>
    </row>
    <row r="2173" spans="3:30" x14ac:dyDescent="0.45">
      <c r="C2173" s="90"/>
      <c r="D2173" s="90"/>
      <c r="E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90"/>
    </row>
    <row r="2174" spans="3:30" x14ac:dyDescent="0.45">
      <c r="C2174" s="90"/>
      <c r="D2174" s="90"/>
      <c r="E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90"/>
    </row>
    <row r="2175" spans="3:30" x14ac:dyDescent="0.45">
      <c r="C2175" s="90"/>
      <c r="D2175" s="90"/>
      <c r="E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90"/>
    </row>
    <row r="2176" spans="3:30" x14ac:dyDescent="0.45">
      <c r="C2176" s="90"/>
      <c r="D2176" s="90"/>
      <c r="E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90"/>
    </row>
    <row r="2177" spans="3:30" x14ac:dyDescent="0.45">
      <c r="C2177" s="90"/>
      <c r="D2177" s="90"/>
      <c r="E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90"/>
    </row>
    <row r="2178" spans="3:30" x14ac:dyDescent="0.45">
      <c r="C2178" s="90"/>
      <c r="D2178" s="90"/>
      <c r="E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90"/>
    </row>
    <row r="2179" spans="3:30" x14ac:dyDescent="0.45">
      <c r="C2179" s="90"/>
      <c r="D2179" s="90"/>
      <c r="E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90"/>
    </row>
    <row r="2180" spans="3:30" x14ac:dyDescent="0.45">
      <c r="C2180" s="90"/>
      <c r="D2180" s="90"/>
      <c r="E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90"/>
    </row>
    <row r="2181" spans="3:30" x14ac:dyDescent="0.45">
      <c r="C2181" s="90"/>
      <c r="D2181" s="90"/>
      <c r="E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90"/>
    </row>
    <row r="2182" spans="3:30" x14ac:dyDescent="0.45">
      <c r="C2182" s="90"/>
      <c r="D2182" s="90"/>
      <c r="E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90"/>
    </row>
    <row r="2183" spans="3:30" x14ac:dyDescent="0.45">
      <c r="C2183" s="90"/>
      <c r="D2183" s="90"/>
      <c r="E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90"/>
    </row>
    <row r="2184" spans="3:30" x14ac:dyDescent="0.45">
      <c r="C2184" s="90"/>
      <c r="D2184" s="90"/>
      <c r="E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90"/>
    </row>
    <row r="2185" spans="3:30" x14ac:dyDescent="0.45">
      <c r="C2185" s="90"/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90"/>
    </row>
    <row r="2186" spans="3:30" x14ac:dyDescent="0.45">
      <c r="C2186" s="90"/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90"/>
    </row>
    <row r="2187" spans="3:30" x14ac:dyDescent="0.45">
      <c r="C2187" s="90"/>
      <c r="D2187" s="90"/>
      <c r="E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90"/>
    </row>
    <row r="2188" spans="3:30" x14ac:dyDescent="0.45">
      <c r="C2188" s="90"/>
      <c r="D2188" s="90"/>
      <c r="E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90"/>
    </row>
    <row r="2189" spans="3:30" x14ac:dyDescent="0.45">
      <c r="C2189" s="90"/>
      <c r="D2189" s="90"/>
      <c r="E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90"/>
    </row>
    <row r="2190" spans="3:30" x14ac:dyDescent="0.45">
      <c r="C2190" s="90"/>
      <c r="D2190" s="90"/>
      <c r="E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90"/>
    </row>
    <row r="2191" spans="3:30" x14ac:dyDescent="0.45">
      <c r="C2191" s="90"/>
      <c r="D2191" s="90"/>
      <c r="E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90"/>
    </row>
    <row r="2192" spans="3:30" x14ac:dyDescent="0.45">
      <c r="C2192" s="90"/>
      <c r="D2192" s="90"/>
      <c r="E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90"/>
    </row>
    <row r="2193" spans="3:30" x14ac:dyDescent="0.45">
      <c r="C2193" s="90"/>
      <c r="D2193" s="90"/>
      <c r="E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90"/>
    </row>
    <row r="2194" spans="3:30" x14ac:dyDescent="0.45">
      <c r="C2194" s="90"/>
      <c r="D2194" s="90"/>
      <c r="E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90"/>
    </row>
    <row r="2195" spans="3:30" x14ac:dyDescent="0.45">
      <c r="C2195" s="90"/>
      <c r="D2195" s="90"/>
      <c r="E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90"/>
    </row>
    <row r="2196" spans="3:30" x14ac:dyDescent="0.45">
      <c r="C2196" s="90"/>
      <c r="D2196" s="90"/>
      <c r="E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90"/>
    </row>
    <row r="2197" spans="3:30" x14ac:dyDescent="0.45">
      <c r="C2197" s="90"/>
      <c r="D2197" s="90"/>
      <c r="E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90"/>
    </row>
    <row r="2198" spans="3:30" x14ac:dyDescent="0.45">
      <c r="C2198" s="90"/>
      <c r="D2198" s="90"/>
      <c r="E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90"/>
    </row>
    <row r="2199" spans="3:30" x14ac:dyDescent="0.45">
      <c r="C2199" s="90"/>
      <c r="D2199" s="90"/>
      <c r="E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90"/>
    </row>
    <row r="2200" spans="3:30" x14ac:dyDescent="0.45">
      <c r="C2200" s="90"/>
      <c r="D2200" s="90"/>
      <c r="E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90"/>
    </row>
    <row r="2201" spans="3:30" x14ac:dyDescent="0.45">
      <c r="C2201" s="90"/>
      <c r="D2201" s="90"/>
      <c r="E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90"/>
    </row>
    <row r="2202" spans="3:30" x14ac:dyDescent="0.45">
      <c r="C2202" s="90"/>
      <c r="D2202" s="90"/>
      <c r="E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90"/>
    </row>
    <row r="2203" spans="3:30" x14ac:dyDescent="0.45">
      <c r="C2203" s="90"/>
      <c r="D2203" s="90"/>
      <c r="E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90"/>
    </row>
    <row r="2204" spans="3:30" x14ac:dyDescent="0.45">
      <c r="C2204" s="90"/>
      <c r="D2204" s="90"/>
      <c r="E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90"/>
    </row>
    <row r="2205" spans="3:30" x14ac:dyDescent="0.45">
      <c r="C2205" s="90"/>
      <c r="D2205" s="90"/>
      <c r="E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90"/>
    </row>
    <row r="2206" spans="3:30" x14ac:dyDescent="0.45">
      <c r="C2206" s="90"/>
      <c r="D2206" s="90"/>
      <c r="E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90"/>
    </row>
    <row r="2207" spans="3:30" x14ac:dyDescent="0.45">
      <c r="C2207" s="90"/>
      <c r="D2207" s="90"/>
      <c r="E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90"/>
    </row>
    <row r="2208" spans="3:30" x14ac:dyDescent="0.45">
      <c r="C2208" s="90"/>
      <c r="D2208" s="90"/>
      <c r="E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90"/>
    </row>
    <row r="2209" spans="3:30" x14ac:dyDescent="0.45">
      <c r="C2209" s="90"/>
      <c r="D2209" s="90"/>
      <c r="E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90"/>
    </row>
    <row r="2210" spans="3:30" x14ac:dyDescent="0.45">
      <c r="C2210" s="90"/>
      <c r="D2210" s="90"/>
      <c r="E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90"/>
    </row>
    <row r="2211" spans="3:30" x14ac:dyDescent="0.45">
      <c r="C2211" s="90"/>
      <c r="D2211" s="90"/>
      <c r="E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90"/>
    </row>
    <row r="2212" spans="3:30" x14ac:dyDescent="0.45">
      <c r="C2212" s="90"/>
      <c r="D2212" s="90"/>
      <c r="E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90"/>
    </row>
    <row r="2213" spans="3:30" x14ac:dyDescent="0.45">
      <c r="C2213" s="90"/>
      <c r="D2213" s="90"/>
      <c r="E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90"/>
    </row>
    <row r="2214" spans="3:30" x14ac:dyDescent="0.45">
      <c r="C2214" s="90"/>
      <c r="D2214" s="90"/>
      <c r="E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90"/>
    </row>
    <row r="2215" spans="3:30" x14ac:dyDescent="0.45">
      <c r="C2215" s="90"/>
      <c r="D2215" s="90"/>
      <c r="E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90"/>
    </row>
    <row r="2216" spans="3:30" x14ac:dyDescent="0.45">
      <c r="C2216" s="90"/>
      <c r="D2216" s="90"/>
      <c r="E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90"/>
    </row>
    <row r="2217" spans="3:30" x14ac:dyDescent="0.45"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90"/>
    </row>
    <row r="2218" spans="3:30" x14ac:dyDescent="0.45">
      <c r="C2218" s="90"/>
      <c r="D2218" s="90"/>
      <c r="E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90"/>
    </row>
    <row r="2219" spans="3:30" x14ac:dyDescent="0.45">
      <c r="C2219" s="90"/>
      <c r="D2219" s="90"/>
      <c r="E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90"/>
    </row>
    <row r="2220" spans="3:30" x14ac:dyDescent="0.45">
      <c r="C2220" s="90"/>
      <c r="D2220" s="90"/>
      <c r="E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90"/>
    </row>
    <row r="2221" spans="3:30" x14ac:dyDescent="0.45">
      <c r="C2221" s="90"/>
      <c r="D2221" s="90"/>
      <c r="E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90"/>
    </row>
    <row r="2222" spans="3:30" x14ac:dyDescent="0.45">
      <c r="C2222" s="90"/>
      <c r="D2222" s="90"/>
      <c r="E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90"/>
    </row>
    <row r="2223" spans="3:30" x14ac:dyDescent="0.45">
      <c r="C2223" s="90"/>
      <c r="D2223" s="90"/>
      <c r="E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90"/>
    </row>
    <row r="2224" spans="3:30" x14ac:dyDescent="0.45">
      <c r="C2224" s="90"/>
      <c r="D2224" s="90"/>
      <c r="E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90"/>
    </row>
    <row r="2225" spans="3:30" x14ac:dyDescent="0.45">
      <c r="C2225" s="90"/>
      <c r="D2225" s="90"/>
      <c r="E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90"/>
    </row>
    <row r="2226" spans="3:30" x14ac:dyDescent="0.45">
      <c r="C2226" s="90"/>
      <c r="D2226" s="90"/>
      <c r="E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90"/>
    </row>
    <row r="2227" spans="3:30" x14ac:dyDescent="0.45">
      <c r="C2227" s="90"/>
      <c r="D2227" s="90"/>
      <c r="E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90"/>
    </row>
    <row r="2228" spans="3:30" x14ac:dyDescent="0.45">
      <c r="C2228" s="90"/>
      <c r="D2228" s="90"/>
      <c r="E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90"/>
    </row>
    <row r="2229" spans="3:30" x14ac:dyDescent="0.45">
      <c r="C2229" s="90"/>
      <c r="D2229" s="90"/>
      <c r="E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90"/>
    </row>
    <row r="2230" spans="3:30" x14ac:dyDescent="0.45">
      <c r="C2230" s="90"/>
      <c r="D2230" s="90"/>
      <c r="E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90"/>
    </row>
    <row r="2231" spans="3:30" x14ac:dyDescent="0.45">
      <c r="C2231" s="90"/>
      <c r="D2231" s="90"/>
      <c r="E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90"/>
    </row>
    <row r="2232" spans="3:30" x14ac:dyDescent="0.45">
      <c r="C2232" s="90"/>
      <c r="D2232" s="90"/>
      <c r="E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90"/>
    </row>
    <row r="2233" spans="3:30" x14ac:dyDescent="0.45">
      <c r="C2233" s="90"/>
      <c r="D2233" s="90"/>
      <c r="E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90"/>
    </row>
    <row r="2234" spans="3:30" x14ac:dyDescent="0.45">
      <c r="C2234" s="90"/>
      <c r="D2234" s="90"/>
      <c r="E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90"/>
    </row>
    <row r="2235" spans="3:30" x14ac:dyDescent="0.45">
      <c r="C2235" s="90"/>
      <c r="D2235" s="90"/>
      <c r="E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90"/>
    </row>
    <row r="2236" spans="3:30" x14ac:dyDescent="0.45">
      <c r="C2236" s="90"/>
      <c r="D2236" s="90"/>
      <c r="E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90"/>
    </row>
    <row r="2237" spans="3:30" x14ac:dyDescent="0.45">
      <c r="C2237" s="90"/>
      <c r="D2237" s="90"/>
      <c r="E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90"/>
    </row>
    <row r="2238" spans="3:30" x14ac:dyDescent="0.45">
      <c r="C2238" s="90"/>
      <c r="D2238" s="90"/>
      <c r="E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90"/>
    </row>
    <row r="2239" spans="3:30" x14ac:dyDescent="0.45">
      <c r="C2239" s="90"/>
      <c r="D2239" s="90"/>
      <c r="E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90"/>
    </row>
    <row r="2240" spans="3:30" x14ac:dyDescent="0.45">
      <c r="C2240" s="90"/>
      <c r="D2240" s="90"/>
      <c r="E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90"/>
    </row>
    <row r="2241" spans="3:30" x14ac:dyDescent="0.45">
      <c r="C2241" s="90"/>
      <c r="D2241" s="90"/>
      <c r="E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90"/>
    </row>
    <row r="2242" spans="3:30" x14ac:dyDescent="0.45">
      <c r="C2242" s="90"/>
      <c r="D2242" s="90"/>
      <c r="E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90"/>
    </row>
    <row r="2243" spans="3:30" x14ac:dyDescent="0.45">
      <c r="C2243" s="90"/>
      <c r="D2243" s="90"/>
      <c r="E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90"/>
    </row>
    <row r="2244" spans="3:30" x14ac:dyDescent="0.45">
      <c r="C2244" s="90"/>
      <c r="D2244" s="90"/>
      <c r="E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90"/>
    </row>
    <row r="2245" spans="3:30" x14ac:dyDescent="0.45">
      <c r="C2245" s="90"/>
      <c r="D2245" s="90"/>
      <c r="E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90"/>
    </row>
    <row r="2246" spans="3:30" x14ac:dyDescent="0.45">
      <c r="C2246" s="90"/>
      <c r="D2246" s="90"/>
      <c r="E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90"/>
    </row>
    <row r="2247" spans="3:30" x14ac:dyDescent="0.45">
      <c r="C2247" s="90"/>
      <c r="D2247" s="90"/>
      <c r="E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90"/>
    </row>
    <row r="2248" spans="3:30" x14ac:dyDescent="0.45">
      <c r="C2248" s="90"/>
      <c r="D2248" s="90"/>
      <c r="E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90"/>
    </row>
    <row r="2249" spans="3:30" x14ac:dyDescent="0.45">
      <c r="C2249" s="90"/>
      <c r="D2249" s="90"/>
      <c r="E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90"/>
    </row>
    <row r="2250" spans="3:30" x14ac:dyDescent="0.45">
      <c r="C2250" s="90"/>
      <c r="D2250" s="90"/>
      <c r="E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90"/>
    </row>
    <row r="2251" spans="3:30" x14ac:dyDescent="0.45">
      <c r="C2251" s="90"/>
      <c r="D2251" s="90"/>
      <c r="E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90"/>
    </row>
    <row r="2252" spans="3:30" x14ac:dyDescent="0.45">
      <c r="C2252" s="90"/>
      <c r="D2252" s="90"/>
      <c r="E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90"/>
    </row>
    <row r="2253" spans="3:30" x14ac:dyDescent="0.45"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90"/>
    </row>
    <row r="2254" spans="3:30" x14ac:dyDescent="0.45">
      <c r="C2254" s="90"/>
      <c r="D2254" s="90"/>
      <c r="E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90"/>
    </row>
    <row r="2255" spans="3:30" x14ac:dyDescent="0.45">
      <c r="C2255" s="90"/>
      <c r="D2255" s="90"/>
      <c r="E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90"/>
    </row>
    <row r="2256" spans="3:30" x14ac:dyDescent="0.45">
      <c r="C2256" s="90"/>
      <c r="D2256" s="90"/>
      <c r="E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90"/>
    </row>
    <row r="2257" spans="3:30" x14ac:dyDescent="0.45">
      <c r="C2257" s="90"/>
      <c r="D2257" s="90"/>
      <c r="E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90"/>
    </row>
    <row r="2258" spans="3:30" x14ac:dyDescent="0.45">
      <c r="C2258" s="90"/>
      <c r="D2258" s="90"/>
      <c r="E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90"/>
    </row>
    <row r="2259" spans="3:30" x14ac:dyDescent="0.45">
      <c r="C2259" s="90"/>
      <c r="D2259" s="90"/>
      <c r="E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90"/>
    </row>
    <row r="2260" spans="3:30" x14ac:dyDescent="0.45">
      <c r="C2260" s="90"/>
      <c r="D2260" s="90"/>
      <c r="E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90"/>
    </row>
    <row r="2261" spans="3:30" x14ac:dyDescent="0.45">
      <c r="C2261" s="90"/>
      <c r="D2261" s="90"/>
      <c r="E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90"/>
    </row>
    <row r="2262" spans="3:30" x14ac:dyDescent="0.45">
      <c r="C2262" s="90"/>
      <c r="D2262" s="90"/>
      <c r="E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90"/>
    </row>
    <row r="2263" spans="3:30" x14ac:dyDescent="0.45">
      <c r="C2263" s="90"/>
      <c r="D2263" s="90"/>
      <c r="E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90"/>
    </row>
    <row r="2264" spans="3:30" x14ac:dyDescent="0.45">
      <c r="C2264" s="90"/>
      <c r="D2264" s="90"/>
      <c r="E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90"/>
    </row>
    <row r="2265" spans="3:30" x14ac:dyDescent="0.45">
      <c r="C2265" s="90"/>
      <c r="D2265" s="90"/>
      <c r="E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90"/>
    </row>
    <row r="2266" spans="3:30" x14ac:dyDescent="0.45">
      <c r="C2266" s="90"/>
      <c r="D2266" s="90"/>
      <c r="E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90"/>
    </row>
    <row r="2267" spans="3:30" x14ac:dyDescent="0.45">
      <c r="C2267" s="90"/>
      <c r="D2267" s="90"/>
      <c r="E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90"/>
    </row>
    <row r="2268" spans="3:30" x14ac:dyDescent="0.45">
      <c r="C2268" s="90"/>
      <c r="D2268" s="90"/>
      <c r="E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90"/>
    </row>
    <row r="2269" spans="3:30" x14ac:dyDescent="0.45">
      <c r="C2269" s="90"/>
      <c r="D2269" s="90"/>
      <c r="E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90"/>
    </row>
    <row r="2270" spans="3:30" x14ac:dyDescent="0.45">
      <c r="C2270" s="90"/>
      <c r="D2270" s="90"/>
      <c r="E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90"/>
    </row>
    <row r="2271" spans="3:30" x14ac:dyDescent="0.45">
      <c r="C2271" s="90"/>
      <c r="D2271" s="90"/>
      <c r="E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90"/>
    </row>
    <row r="2272" spans="3:30" x14ac:dyDescent="0.45">
      <c r="C2272" s="90"/>
      <c r="D2272" s="90"/>
      <c r="E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90"/>
    </row>
    <row r="2273" spans="3:30" x14ac:dyDescent="0.45">
      <c r="C2273" s="90"/>
      <c r="D2273" s="90"/>
      <c r="E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90"/>
    </row>
    <row r="2274" spans="3:30" x14ac:dyDescent="0.45">
      <c r="C2274" s="90"/>
      <c r="D2274" s="90"/>
      <c r="E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90"/>
    </row>
    <row r="2275" spans="3:30" x14ac:dyDescent="0.45">
      <c r="C2275" s="90"/>
      <c r="D2275" s="90"/>
      <c r="E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90"/>
    </row>
    <row r="2276" spans="3:30" x14ac:dyDescent="0.45">
      <c r="C2276" s="90"/>
      <c r="D2276" s="90"/>
      <c r="E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90"/>
    </row>
    <row r="2277" spans="3:30" x14ac:dyDescent="0.45">
      <c r="C2277" s="90"/>
      <c r="D2277" s="90"/>
      <c r="E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90"/>
    </row>
    <row r="2278" spans="3:30" x14ac:dyDescent="0.45">
      <c r="C2278" s="90"/>
      <c r="D2278" s="90"/>
      <c r="E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90"/>
    </row>
    <row r="2279" spans="3:30" x14ac:dyDescent="0.45">
      <c r="C2279" s="90"/>
      <c r="D2279" s="90"/>
      <c r="E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90"/>
    </row>
    <row r="2280" spans="3:30" x14ac:dyDescent="0.45">
      <c r="C2280" s="90"/>
      <c r="D2280" s="90"/>
      <c r="E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90"/>
    </row>
    <row r="2281" spans="3:30" x14ac:dyDescent="0.45">
      <c r="C2281" s="90"/>
      <c r="D2281" s="90"/>
      <c r="E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90"/>
    </row>
    <row r="2282" spans="3:30" x14ac:dyDescent="0.45">
      <c r="C2282" s="90"/>
      <c r="D2282" s="90"/>
      <c r="E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90"/>
    </row>
    <row r="2283" spans="3:30" x14ac:dyDescent="0.45">
      <c r="C2283" s="90"/>
      <c r="D2283" s="90"/>
      <c r="E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90"/>
    </row>
    <row r="2284" spans="3:30" x14ac:dyDescent="0.45">
      <c r="C2284" s="90"/>
      <c r="D2284" s="90"/>
      <c r="E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90"/>
    </row>
    <row r="2285" spans="3:30" x14ac:dyDescent="0.45">
      <c r="C2285" s="90"/>
      <c r="D2285" s="90"/>
      <c r="E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90"/>
    </row>
    <row r="2286" spans="3:30" x14ac:dyDescent="0.45">
      <c r="C2286" s="90"/>
      <c r="D2286" s="90"/>
      <c r="E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90"/>
    </row>
    <row r="2287" spans="3:30" x14ac:dyDescent="0.45">
      <c r="C2287" s="90"/>
      <c r="D2287" s="90"/>
      <c r="E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90"/>
    </row>
    <row r="2288" spans="3:30" x14ac:dyDescent="0.45">
      <c r="C2288" s="90"/>
      <c r="D2288" s="90"/>
      <c r="E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90"/>
    </row>
    <row r="2289" spans="3:30" x14ac:dyDescent="0.45"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90"/>
    </row>
    <row r="2290" spans="3:30" x14ac:dyDescent="0.45">
      <c r="C2290" s="90"/>
      <c r="D2290" s="90"/>
      <c r="E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90"/>
    </row>
    <row r="2291" spans="3:30" x14ac:dyDescent="0.45">
      <c r="C2291" s="90"/>
      <c r="D2291" s="90"/>
      <c r="E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90"/>
    </row>
    <row r="2292" spans="3:30" x14ac:dyDescent="0.45">
      <c r="C2292" s="90"/>
      <c r="D2292" s="90"/>
      <c r="E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90"/>
    </row>
    <row r="2293" spans="3:30" x14ac:dyDescent="0.45">
      <c r="C2293" s="90"/>
      <c r="D2293" s="90"/>
      <c r="E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90"/>
    </row>
    <row r="2294" spans="3:30" x14ac:dyDescent="0.45">
      <c r="C2294" s="90"/>
      <c r="D2294" s="90"/>
      <c r="E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90"/>
    </row>
    <row r="2295" spans="3:30" x14ac:dyDescent="0.45">
      <c r="C2295" s="90"/>
      <c r="D2295" s="90"/>
      <c r="E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90"/>
    </row>
    <row r="2296" spans="3:30" x14ac:dyDescent="0.45">
      <c r="C2296" s="90"/>
      <c r="D2296" s="90"/>
      <c r="E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90"/>
    </row>
    <row r="2297" spans="3:30" x14ac:dyDescent="0.45">
      <c r="C2297" s="90"/>
      <c r="D2297" s="90"/>
      <c r="E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90"/>
    </row>
    <row r="2298" spans="3:30" x14ac:dyDescent="0.45">
      <c r="C2298" s="90"/>
      <c r="D2298" s="90"/>
      <c r="E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90"/>
    </row>
    <row r="2299" spans="3:30" x14ac:dyDescent="0.45">
      <c r="C2299" s="90"/>
      <c r="D2299" s="90"/>
      <c r="E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90"/>
    </row>
    <row r="2300" spans="3:30" x14ac:dyDescent="0.45">
      <c r="C2300" s="90"/>
      <c r="D2300" s="90"/>
      <c r="E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90"/>
    </row>
    <row r="2301" spans="3:30" x14ac:dyDescent="0.45">
      <c r="C2301" s="90"/>
      <c r="D2301" s="90"/>
      <c r="E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90"/>
    </row>
    <row r="2302" spans="3:30" x14ac:dyDescent="0.45">
      <c r="C2302" s="90"/>
      <c r="D2302" s="90"/>
      <c r="E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90"/>
    </row>
    <row r="2303" spans="3:30" x14ac:dyDescent="0.45">
      <c r="C2303" s="90"/>
      <c r="D2303" s="90"/>
      <c r="E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90"/>
    </row>
    <row r="2304" spans="3:30" x14ac:dyDescent="0.45">
      <c r="C2304" s="90"/>
      <c r="D2304" s="90"/>
      <c r="E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90"/>
    </row>
    <row r="2305" spans="3:30" x14ac:dyDescent="0.45">
      <c r="C2305" s="90"/>
      <c r="D2305" s="90"/>
      <c r="E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90"/>
    </row>
    <row r="2306" spans="3:30" x14ac:dyDescent="0.45">
      <c r="C2306" s="90"/>
      <c r="D2306" s="90"/>
      <c r="E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90"/>
    </row>
    <row r="2307" spans="3:30" x14ac:dyDescent="0.45">
      <c r="C2307" s="90"/>
      <c r="D2307" s="90"/>
      <c r="E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90"/>
    </row>
    <row r="2308" spans="3:30" x14ac:dyDescent="0.45">
      <c r="C2308" s="90"/>
      <c r="D2308" s="90"/>
      <c r="E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90"/>
    </row>
    <row r="2309" spans="3:30" x14ac:dyDescent="0.45">
      <c r="C2309" s="90"/>
      <c r="D2309" s="90"/>
      <c r="E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90"/>
    </row>
    <row r="2310" spans="3:30" x14ac:dyDescent="0.45">
      <c r="C2310" s="90"/>
      <c r="D2310" s="90"/>
      <c r="E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90"/>
    </row>
    <row r="2311" spans="3:30" x14ac:dyDescent="0.45">
      <c r="C2311" s="90"/>
      <c r="D2311" s="90"/>
      <c r="E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90"/>
    </row>
    <row r="2312" spans="3:30" x14ac:dyDescent="0.45">
      <c r="C2312" s="90"/>
      <c r="D2312" s="90"/>
      <c r="E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90"/>
    </row>
    <row r="2313" spans="3:30" x14ac:dyDescent="0.45">
      <c r="C2313" s="90"/>
      <c r="D2313" s="90"/>
      <c r="E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90"/>
    </row>
    <row r="2314" spans="3:30" x14ac:dyDescent="0.45">
      <c r="C2314" s="90"/>
      <c r="D2314" s="90"/>
      <c r="E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90"/>
    </row>
    <row r="2315" spans="3:30" x14ac:dyDescent="0.45">
      <c r="C2315" s="90"/>
      <c r="D2315" s="90"/>
      <c r="E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90"/>
    </row>
    <row r="2316" spans="3:30" x14ac:dyDescent="0.45">
      <c r="C2316" s="90"/>
      <c r="D2316" s="90"/>
      <c r="E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90"/>
    </row>
    <row r="2317" spans="3:30" x14ac:dyDescent="0.45">
      <c r="C2317" s="90"/>
      <c r="D2317" s="90"/>
      <c r="E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90"/>
    </row>
    <row r="2318" spans="3:30" x14ac:dyDescent="0.45">
      <c r="C2318" s="90"/>
      <c r="D2318" s="90"/>
      <c r="E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90"/>
    </row>
    <row r="2319" spans="3:30" x14ac:dyDescent="0.45">
      <c r="C2319" s="90"/>
      <c r="D2319" s="90"/>
      <c r="E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90"/>
    </row>
    <row r="2320" spans="3:30" x14ac:dyDescent="0.45">
      <c r="C2320" s="90"/>
      <c r="D2320" s="90"/>
      <c r="E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90"/>
    </row>
    <row r="2321" spans="3:30" x14ac:dyDescent="0.45">
      <c r="C2321" s="90"/>
      <c r="D2321" s="90"/>
      <c r="E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90"/>
    </row>
    <row r="2322" spans="3:30" x14ac:dyDescent="0.45">
      <c r="C2322" s="90"/>
      <c r="D2322" s="90"/>
      <c r="E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90"/>
    </row>
    <row r="2323" spans="3:30" x14ac:dyDescent="0.45">
      <c r="C2323" s="90"/>
      <c r="D2323" s="90"/>
      <c r="E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90"/>
    </row>
    <row r="2324" spans="3:30" x14ac:dyDescent="0.45">
      <c r="C2324" s="90"/>
      <c r="D2324" s="90"/>
      <c r="E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90"/>
    </row>
    <row r="2325" spans="3:30" x14ac:dyDescent="0.45"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90"/>
    </row>
    <row r="2326" spans="3:30" x14ac:dyDescent="0.45">
      <c r="C2326" s="90"/>
      <c r="D2326" s="90"/>
      <c r="E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90"/>
    </row>
    <row r="2327" spans="3:30" x14ac:dyDescent="0.45">
      <c r="C2327" s="90"/>
      <c r="D2327" s="90"/>
      <c r="E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90"/>
    </row>
    <row r="2328" spans="3:30" x14ac:dyDescent="0.45">
      <c r="C2328" s="90"/>
      <c r="D2328" s="90"/>
      <c r="E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90"/>
    </row>
    <row r="2329" spans="3:30" x14ac:dyDescent="0.45">
      <c r="C2329" s="90"/>
      <c r="D2329" s="90"/>
      <c r="E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90"/>
    </row>
    <row r="2330" spans="3:30" x14ac:dyDescent="0.45">
      <c r="C2330" s="90"/>
      <c r="D2330" s="90"/>
      <c r="E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90"/>
    </row>
    <row r="2331" spans="3:30" x14ac:dyDescent="0.45">
      <c r="C2331" s="90"/>
      <c r="D2331" s="90"/>
      <c r="E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90"/>
    </row>
    <row r="2332" spans="3:30" x14ac:dyDescent="0.45">
      <c r="C2332" s="90"/>
      <c r="D2332" s="90"/>
      <c r="E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90"/>
    </row>
    <row r="2333" spans="3:30" x14ac:dyDescent="0.45">
      <c r="C2333" s="90"/>
      <c r="D2333" s="90"/>
      <c r="E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90"/>
    </row>
    <row r="2334" spans="3:30" x14ac:dyDescent="0.45">
      <c r="C2334" s="90"/>
      <c r="D2334" s="90"/>
      <c r="E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90"/>
    </row>
    <row r="2335" spans="3:30" x14ac:dyDescent="0.45">
      <c r="C2335" s="90"/>
      <c r="D2335" s="90"/>
      <c r="E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90"/>
    </row>
    <row r="2336" spans="3:30" x14ac:dyDescent="0.45">
      <c r="C2336" s="90"/>
      <c r="D2336" s="90"/>
      <c r="E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90"/>
    </row>
    <row r="2337" spans="3:30" x14ac:dyDescent="0.45">
      <c r="C2337" s="90"/>
      <c r="D2337" s="90"/>
      <c r="E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90"/>
    </row>
    <row r="2338" spans="3:30" x14ac:dyDescent="0.45">
      <c r="C2338" s="90"/>
      <c r="D2338" s="90"/>
      <c r="E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90"/>
    </row>
    <row r="2339" spans="3:30" x14ac:dyDescent="0.45">
      <c r="C2339" s="90"/>
      <c r="D2339" s="90"/>
      <c r="E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90"/>
    </row>
    <row r="2340" spans="3:30" x14ac:dyDescent="0.45">
      <c r="C2340" s="90"/>
      <c r="D2340" s="90"/>
      <c r="E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90"/>
    </row>
    <row r="2341" spans="3:30" x14ac:dyDescent="0.45">
      <c r="C2341" s="90"/>
      <c r="D2341" s="90"/>
      <c r="E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90"/>
    </row>
    <row r="2342" spans="3:30" x14ac:dyDescent="0.45">
      <c r="C2342" s="90"/>
      <c r="D2342" s="90"/>
      <c r="E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90"/>
    </row>
    <row r="2343" spans="3:30" x14ac:dyDescent="0.45">
      <c r="C2343" s="90"/>
      <c r="D2343" s="90"/>
      <c r="E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90"/>
    </row>
    <row r="2344" spans="3:30" x14ac:dyDescent="0.45">
      <c r="C2344" s="90"/>
      <c r="D2344" s="90"/>
      <c r="E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90"/>
    </row>
    <row r="2345" spans="3:30" x14ac:dyDescent="0.45">
      <c r="C2345" s="90"/>
      <c r="D2345" s="90"/>
      <c r="E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90"/>
    </row>
    <row r="2346" spans="3:30" x14ac:dyDescent="0.45">
      <c r="C2346" s="90"/>
      <c r="D2346" s="90"/>
      <c r="E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90"/>
    </row>
    <row r="2347" spans="3:30" x14ac:dyDescent="0.45">
      <c r="C2347" s="90"/>
      <c r="D2347" s="90"/>
      <c r="E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90"/>
    </row>
    <row r="2348" spans="3:30" x14ac:dyDescent="0.45">
      <c r="C2348" s="90"/>
      <c r="D2348" s="90"/>
      <c r="E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90"/>
    </row>
    <row r="2349" spans="3:30" x14ac:dyDescent="0.45">
      <c r="C2349" s="90"/>
      <c r="D2349" s="90"/>
      <c r="E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90"/>
    </row>
    <row r="2350" spans="3:30" x14ac:dyDescent="0.45">
      <c r="C2350" s="90"/>
      <c r="D2350" s="90"/>
      <c r="E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90"/>
    </row>
    <row r="2351" spans="3:30" x14ac:dyDescent="0.45">
      <c r="C2351" s="90"/>
      <c r="D2351" s="90"/>
      <c r="E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90"/>
    </row>
    <row r="2352" spans="3:30" x14ac:dyDescent="0.45">
      <c r="C2352" s="90"/>
      <c r="D2352" s="90"/>
      <c r="E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90"/>
    </row>
    <row r="2353" spans="3:30" x14ac:dyDescent="0.45">
      <c r="C2353" s="90"/>
      <c r="D2353" s="90"/>
      <c r="E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90"/>
    </row>
    <row r="2354" spans="3:30" x14ac:dyDescent="0.45">
      <c r="C2354" s="90"/>
      <c r="D2354" s="90"/>
      <c r="E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90"/>
    </row>
    <row r="2355" spans="3:30" x14ac:dyDescent="0.45">
      <c r="C2355" s="90"/>
      <c r="D2355" s="90"/>
      <c r="E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90"/>
    </row>
    <row r="2356" spans="3:30" x14ac:dyDescent="0.45">
      <c r="C2356" s="90"/>
      <c r="D2356" s="90"/>
      <c r="E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90"/>
    </row>
    <row r="2357" spans="3:30" x14ac:dyDescent="0.45">
      <c r="C2357" s="90"/>
      <c r="D2357" s="90"/>
      <c r="E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90"/>
    </row>
    <row r="2358" spans="3:30" x14ac:dyDescent="0.45">
      <c r="C2358" s="90"/>
      <c r="D2358" s="90"/>
      <c r="E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90"/>
    </row>
    <row r="2359" spans="3:30" x14ac:dyDescent="0.45">
      <c r="C2359" s="90"/>
      <c r="D2359" s="90"/>
      <c r="E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90"/>
    </row>
    <row r="2360" spans="3:30" x14ac:dyDescent="0.45">
      <c r="C2360" s="90"/>
      <c r="D2360" s="90"/>
      <c r="E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90"/>
    </row>
    <row r="2361" spans="3:30" x14ac:dyDescent="0.45">
      <c r="C2361" s="90"/>
      <c r="D2361" s="90"/>
      <c r="E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90"/>
    </row>
    <row r="2362" spans="3:30" x14ac:dyDescent="0.45">
      <c r="C2362" s="90"/>
      <c r="D2362" s="90"/>
      <c r="E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90"/>
    </row>
    <row r="2363" spans="3:30" x14ac:dyDescent="0.45">
      <c r="C2363" s="90"/>
      <c r="D2363" s="90"/>
      <c r="E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90"/>
    </row>
    <row r="2364" spans="3:30" x14ac:dyDescent="0.45">
      <c r="C2364" s="90"/>
      <c r="D2364" s="90"/>
      <c r="E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90"/>
    </row>
    <row r="2365" spans="3:30" x14ac:dyDescent="0.45">
      <c r="C2365" s="90"/>
      <c r="D2365" s="90"/>
      <c r="E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90"/>
    </row>
    <row r="2366" spans="3:30" x14ac:dyDescent="0.45">
      <c r="C2366" s="90"/>
      <c r="D2366" s="90"/>
      <c r="E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90"/>
    </row>
    <row r="2367" spans="3:30" x14ac:dyDescent="0.45">
      <c r="C2367" s="90"/>
      <c r="D2367" s="90"/>
      <c r="E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90"/>
    </row>
    <row r="2368" spans="3:30" x14ac:dyDescent="0.45">
      <c r="C2368" s="90"/>
      <c r="D2368" s="90"/>
      <c r="E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90"/>
    </row>
    <row r="2369" spans="3:30" x14ac:dyDescent="0.45">
      <c r="C2369" s="90"/>
      <c r="D2369" s="90"/>
      <c r="E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90"/>
    </row>
    <row r="2370" spans="3:30" x14ac:dyDescent="0.45">
      <c r="C2370" s="90"/>
      <c r="D2370" s="90"/>
      <c r="E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90"/>
    </row>
    <row r="2371" spans="3:30" x14ac:dyDescent="0.45">
      <c r="C2371" s="90"/>
      <c r="D2371" s="90"/>
      <c r="E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90"/>
    </row>
    <row r="2372" spans="3:30" x14ac:dyDescent="0.45">
      <c r="C2372" s="90"/>
      <c r="D2372" s="90"/>
      <c r="E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90"/>
    </row>
    <row r="2373" spans="3:30" x14ac:dyDescent="0.45">
      <c r="C2373" s="90"/>
      <c r="D2373" s="90"/>
      <c r="E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90"/>
    </row>
    <row r="2374" spans="3:30" x14ac:dyDescent="0.45">
      <c r="C2374" s="90"/>
      <c r="D2374" s="90"/>
      <c r="E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90"/>
    </row>
    <row r="2375" spans="3:30" x14ac:dyDescent="0.45">
      <c r="C2375" s="90"/>
      <c r="D2375" s="90"/>
      <c r="E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90"/>
    </row>
    <row r="2376" spans="3:30" x14ac:dyDescent="0.45">
      <c r="C2376" s="90"/>
      <c r="D2376" s="90"/>
      <c r="E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90"/>
    </row>
    <row r="2377" spans="3:30" x14ac:dyDescent="0.45">
      <c r="C2377" s="90"/>
      <c r="D2377" s="90"/>
      <c r="E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90"/>
    </row>
    <row r="2378" spans="3:30" x14ac:dyDescent="0.45">
      <c r="C2378" s="90"/>
      <c r="D2378" s="90"/>
      <c r="E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90"/>
    </row>
    <row r="2379" spans="3:30" x14ac:dyDescent="0.45">
      <c r="C2379" s="90"/>
      <c r="D2379" s="90"/>
      <c r="E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90"/>
    </row>
    <row r="2380" spans="3:30" x14ac:dyDescent="0.45">
      <c r="C2380" s="90"/>
      <c r="D2380" s="90"/>
      <c r="E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90"/>
    </row>
    <row r="2381" spans="3:30" x14ac:dyDescent="0.45">
      <c r="C2381" s="90"/>
      <c r="D2381" s="90"/>
      <c r="E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90"/>
    </row>
    <row r="2382" spans="3:30" x14ac:dyDescent="0.45">
      <c r="C2382" s="90"/>
      <c r="D2382" s="90"/>
      <c r="E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90"/>
    </row>
    <row r="2383" spans="3:30" x14ac:dyDescent="0.45">
      <c r="C2383" s="90"/>
      <c r="D2383" s="90"/>
      <c r="E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90"/>
    </row>
    <row r="2384" spans="3:30" x14ac:dyDescent="0.45">
      <c r="C2384" s="90"/>
      <c r="D2384" s="90"/>
      <c r="E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90"/>
    </row>
    <row r="2385" spans="3:30" x14ac:dyDescent="0.45">
      <c r="C2385" s="90"/>
      <c r="D2385" s="90"/>
      <c r="E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90"/>
    </row>
    <row r="2386" spans="3:30" x14ac:dyDescent="0.45">
      <c r="C2386" s="90"/>
      <c r="D2386" s="90"/>
      <c r="E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90"/>
    </row>
    <row r="2387" spans="3:30" x14ac:dyDescent="0.45">
      <c r="C2387" s="90"/>
      <c r="D2387" s="90"/>
      <c r="E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90"/>
    </row>
    <row r="2388" spans="3:30" x14ac:dyDescent="0.45">
      <c r="C2388" s="90"/>
      <c r="D2388" s="90"/>
      <c r="E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90"/>
    </row>
    <row r="2389" spans="3:30" x14ac:dyDescent="0.45">
      <c r="C2389" s="90"/>
      <c r="D2389" s="90"/>
      <c r="E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90"/>
    </row>
    <row r="2390" spans="3:30" x14ac:dyDescent="0.45">
      <c r="C2390" s="90"/>
      <c r="D2390" s="90"/>
      <c r="E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90"/>
    </row>
    <row r="2391" spans="3:30" x14ac:dyDescent="0.45">
      <c r="C2391" s="90"/>
      <c r="D2391" s="90"/>
      <c r="E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90"/>
    </row>
    <row r="2392" spans="3:30" x14ac:dyDescent="0.45">
      <c r="C2392" s="90"/>
      <c r="D2392" s="90"/>
      <c r="E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90"/>
    </row>
    <row r="2393" spans="3:30" x14ac:dyDescent="0.45">
      <c r="C2393" s="90"/>
      <c r="D2393" s="90"/>
      <c r="E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90"/>
    </row>
    <row r="2394" spans="3:30" x14ac:dyDescent="0.45">
      <c r="C2394" s="90"/>
      <c r="D2394" s="90"/>
      <c r="E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90"/>
    </row>
    <row r="2395" spans="3:30" x14ac:dyDescent="0.45">
      <c r="C2395" s="90"/>
      <c r="D2395" s="90"/>
      <c r="E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90"/>
    </row>
    <row r="2396" spans="3:30" x14ac:dyDescent="0.45">
      <c r="C2396" s="90"/>
      <c r="D2396" s="90"/>
      <c r="E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90"/>
    </row>
    <row r="2397" spans="3:30" x14ac:dyDescent="0.45">
      <c r="C2397" s="90"/>
      <c r="D2397" s="90"/>
      <c r="E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90"/>
    </row>
    <row r="2398" spans="3:30" x14ac:dyDescent="0.45">
      <c r="C2398" s="90"/>
      <c r="D2398" s="90"/>
      <c r="E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90"/>
    </row>
    <row r="2399" spans="3:30" x14ac:dyDescent="0.45">
      <c r="C2399" s="90"/>
      <c r="D2399" s="90"/>
      <c r="E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90"/>
    </row>
    <row r="2400" spans="3:30" x14ac:dyDescent="0.45">
      <c r="C2400" s="90"/>
      <c r="D2400" s="90"/>
      <c r="E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90"/>
    </row>
    <row r="2401" spans="3:30" x14ac:dyDescent="0.45">
      <c r="C2401" s="90"/>
      <c r="D2401" s="90"/>
      <c r="E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90"/>
    </row>
    <row r="2402" spans="3:30" x14ac:dyDescent="0.45">
      <c r="C2402" s="90"/>
      <c r="D2402" s="90"/>
      <c r="E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90"/>
    </row>
    <row r="2403" spans="3:30" x14ac:dyDescent="0.45">
      <c r="C2403" s="90"/>
      <c r="D2403" s="90"/>
      <c r="E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90"/>
    </row>
    <row r="2404" spans="3:30" x14ac:dyDescent="0.45">
      <c r="C2404" s="90"/>
      <c r="D2404" s="90"/>
      <c r="E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90"/>
    </row>
    <row r="2405" spans="3:30" x14ac:dyDescent="0.45">
      <c r="C2405" s="90"/>
      <c r="D2405" s="90"/>
      <c r="E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90"/>
    </row>
    <row r="2406" spans="3:30" x14ac:dyDescent="0.45">
      <c r="C2406" s="90"/>
      <c r="D2406" s="90"/>
      <c r="E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90"/>
    </row>
    <row r="2407" spans="3:30" x14ac:dyDescent="0.45">
      <c r="C2407" s="90"/>
      <c r="D2407" s="90"/>
      <c r="E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90"/>
    </row>
    <row r="2408" spans="3:30" x14ac:dyDescent="0.45">
      <c r="C2408" s="90"/>
      <c r="D2408" s="90"/>
      <c r="E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90"/>
    </row>
    <row r="2409" spans="3:30" x14ac:dyDescent="0.45">
      <c r="C2409" s="90"/>
      <c r="D2409" s="90"/>
      <c r="E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90"/>
    </row>
    <row r="2410" spans="3:30" x14ac:dyDescent="0.45">
      <c r="C2410" s="90"/>
      <c r="D2410" s="90"/>
      <c r="E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90"/>
    </row>
    <row r="2411" spans="3:30" x14ac:dyDescent="0.45">
      <c r="C2411" s="90"/>
      <c r="D2411" s="90"/>
      <c r="E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90"/>
    </row>
    <row r="2412" spans="3:30" x14ac:dyDescent="0.45">
      <c r="C2412" s="90"/>
      <c r="D2412" s="90"/>
      <c r="E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90"/>
    </row>
    <row r="2413" spans="3:30" x14ac:dyDescent="0.45">
      <c r="C2413" s="90"/>
      <c r="D2413" s="90"/>
      <c r="E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90"/>
    </row>
    <row r="2414" spans="3:30" x14ac:dyDescent="0.45">
      <c r="C2414" s="90"/>
      <c r="D2414" s="90"/>
      <c r="E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90"/>
    </row>
    <row r="2415" spans="3:30" x14ac:dyDescent="0.45">
      <c r="C2415" s="90"/>
      <c r="D2415" s="90"/>
      <c r="E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90"/>
    </row>
    <row r="2416" spans="3:30" x14ac:dyDescent="0.45">
      <c r="C2416" s="90"/>
      <c r="D2416" s="90"/>
      <c r="E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90"/>
    </row>
    <row r="2417" spans="3:30" x14ac:dyDescent="0.45">
      <c r="C2417" s="90"/>
      <c r="D2417" s="90"/>
      <c r="E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90"/>
    </row>
    <row r="2418" spans="3:30" x14ac:dyDescent="0.45">
      <c r="C2418" s="90"/>
      <c r="D2418" s="90"/>
      <c r="E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90"/>
    </row>
    <row r="2419" spans="3:30" x14ac:dyDescent="0.45">
      <c r="C2419" s="90"/>
      <c r="D2419" s="90"/>
      <c r="E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90"/>
    </row>
    <row r="2420" spans="3:30" x14ac:dyDescent="0.45">
      <c r="C2420" s="90"/>
      <c r="D2420" s="90"/>
      <c r="E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90"/>
    </row>
    <row r="2421" spans="3:30" x14ac:dyDescent="0.45">
      <c r="C2421" s="90"/>
      <c r="D2421" s="90"/>
      <c r="E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90"/>
    </row>
    <row r="2422" spans="3:30" x14ac:dyDescent="0.45">
      <c r="C2422" s="90"/>
      <c r="D2422" s="90"/>
      <c r="E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90"/>
    </row>
    <row r="2423" spans="3:30" x14ac:dyDescent="0.45">
      <c r="C2423" s="90"/>
      <c r="D2423" s="90"/>
      <c r="E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90"/>
    </row>
    <row r="2424" spans="3:30" x14ac:dyDescent="0.45">
      <c r="C2424" s="90"/>
      <c r="D2424" s="90"/>
      <c r="E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90"/>
    </row>
    <row r="2425" spans="3:30" x14ac:dyDescent="0.45">
      <c r="C2425" s="90"/>
      <c r="D2425" s="90"/>
      <c r="E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90"/>
    </row>
    <row r="2426" spans="3:30" x14ac:dyDescent="0.45">
      <c r="C2426" s="90"/>
      <c r="D2426" s="90"/>
      <c r="E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90"/>
    </row>
    <row r="2427" spans="3:30" x14ac:dyDescent="0.45">
      <c r="C2427" s="90"/>
      <c r="D2427" s="90"/>
      <c r="E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90"/>
    </row>
    <row r="2428" spans="3:30" x14ac:dyDescent="0.45">
      <c r="C2428" s="90"/>
      <c r="D2428" s="90"/>
      <c r="E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90"/>
    </row>
    <row r="2429" spans="3:30" x14ac:dyDescent="0.45">
      <c r="C2429" s="90"/>
      <c r="D2429" s="90"/>
      <c r="E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90"/>
    </row>
    <row r="2430" spans="3:30" x14ac:dyDescent="0.45">
      <c r="C2430" s="90"/>
      <c r="D2430" s="90"/>
      <c r="E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90"/>
    </row>
    <row r="2431" spans="3:30" x14ac:dyDescent="0.45">
      <c r="C2431" s="90"/>
      <c r="D2431" s="90"/>
      <c r="E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90"/>
    </row>
    <row r="2432" spans="3:30" x14ac:dyDescent="0.45">
      <c r="C2432" s="90"/>
      <c r="D2432" s="90"/>
      <c r="E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90"/>
    </row>
    <row r="2433" spans="3:30" x14ac:dyDescent="0.45">
      <c r="C2433" s="90"/>
      <c r="D2433" s="90"/>
      <c r="E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90"/>
    </row>
    <row r="2434" spans="3:30" x14ac:dyDescent="0.45">
      <c r="C2434" s="90"/>
      <c r="D2434" s="90"/>
      <c r="E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90"/>
    </row>
    <row r="2435" spans="3:30" x14ac:dyDescent="0.45">
      <c r="C2435" s="90"/>
      <c r="D2435" s="90"/>
      <c r="E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90"/>
    </row>
    <row r="2436" spans="3:30" x14ac:dyDescent="0.45">
      <c r="C2436" s="90"/>
      <c r="D2436" s="90"/>
      <c r="E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90"/>
    </row>
    <row r="2437" spans="3:30" x14ac:dyDescent="0.45">
      <c r="C2437" s="90"/>
      <c r="D2437" s="90"/>
      <c r="E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90"/>
    </row>
    <row r="2438" spans="3:30" x14ac:dyDescent="0.45">
      <c r="C2438" s="90"/>
      <c r="D2438" s="90"/>
      <c r="E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90"/>
    </row>
    <row r="2439" spans="3:30" x14ac:dyDescent="0.45">
      <c r="C2439" s="90"/>
      <c r="D2439" s="90"/>
      <c r="E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90"/>
    </row>
    <row r="2440" spans="3:30" x14ac:dyDescent="0.45">
      <c r="C2440" s="90"/>
      <c r="D2440" s="90"/>
      <c r="E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90"/>
    </row>
    <row r="2441" spans="3:30" x14ac:dyDescent="0.45">
      <c r="C2441" s="90"/>
      <c r="D2441" s="90"/>
      <c r="E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90"/>
    </row>
    <row r="2442" spans="3:30" x14ac:dyDescent="0.45">
      <c r="C2442" s="90"/>
      <c r="D2442" s="90"/>
      <c r="E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90"/>
    </row>
    <row r="2443" spans="3:30" x14ac:dyDescent="0.45">
      <c r="C2443" s="90"/>
      <c r="D2443" s="90"/>
      <c r="E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90"/>
    </row>
    <row r="2444" spans="3:30" x14ac:dyDescent="0.45">
      <c r="C2444" s="90"/>
      <c r="D2444" s="90"/>
      <c r="E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90"/>
    </row>
    <row r="2445" spans="3:30" x14ac:dyDescent="0.45">
      <c r="C2445" s="90"/>
      <c r="D2445" s="90"/>
      <c r="E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90"/>
    </row>
    <row r="2446" spans="3:30" x14ac:dyDescent="0.45">
      <c r="C2446" s="90"/>
      <c r="D2446" s="90"/>
      <c r="E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90"/>
    </row>
    <row r="2447" spans="3:30" x14ac:dyDescent="0.45">
      <c r="C2447" s="90"/>
      <c r="D2447" s="90"/>
      <c r="E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90"/>
    </row>
    <row r="2448" spans="3:30" x14ac:dyDescent="0.45">
      <c r="C2448" s="90"/>
      <c r="D2448" s="90"/>
      <c r="E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90"/>
    </row>
    <row r="2449" spans="3:30" x14ac:dyDescent="0.45">
      <c r="C2449" s="90"/>
      <c r="D2449" s="90"/>
      <c r="E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90"/>
    </row>
    <row r="2450" spans="3:30" x14ac:dyDescent="0.45">
      <c r="C2450" s="90"/>
      <c r="D2450" s="90"/>
      <c r="E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90"/>
    </row>
    <row r="2451" spans="3:30" x14ac:dyDescent="0.45">
      <c r="C2451" s="90"/>
      <c r="D2451" s="90"/>
      <c r="E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90"/>
    </row>
    <row r="2452" spans="3:30" x14ac:dyDescent="0.45">
      <c r="C2452" s="90"/>
      <c r="D2452" s="90"/>
      <c r="E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90"/>
    </row>
    <row r="2453" spans="3:30" x14ac:dyDescent="0.45">
      <c r="C2453" s="90"/>
      <c r="D2453" s="90"/>
      <c r="E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90"/>
    </row>
    <row r="2454" spans="3:30" x14ac:dyDescent="0.45">
      <c r="C2454" s="90"/>
      <c r="D2454" s="90"/>
      <c r="E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90"/>
    </row>
    <row r="2455" spans="3:30" x14ac:dyDescent="0.45">
      <c r="C2455" s="90"/>
      <c r="D2455" s="90"/>
      <c r="E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90"/>
    </row>
    <row r="2456" spans="3:30" x14ac:dyDescent="0.45">
      <c r="C2456" s="90"/>
      <c r="D2456" s="90"/>
      <c r="E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90"/>
    </row>
    <row r="2457" spans="3:30" x14ac:dyDescent="0.45">
      <c r="C2457" s="90"/>
      <c r="D2457" s="90"/>
      <c r="E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90"/>
    </row>
    <row r="2458" spans="3:30" x14ac:dyDescent="0.45">
      <c r="C2458" s="90"/>
      <c r="D2458" s="90"/>
      <c r="E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90"/>
    </row>
    <row r="2459" spans="3:30" x14ac:dyDescent="0.45">
      <c r="C2459" s="90"/>
      <c r="D2459" s="90"/>
      <c r="E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90"/>
    </row>
    <row r="2460" spans="3:30" x14ac:dyDescent="0.45">
      <c r="C2460" s="90"/>
      <c r="D2460" s="90"/>
      <c r="E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90"/>
    </row>
    <row r="2461" spans="3:30" x14ac:dyDescent="0.45">
      <c r="C2461" s="90"/>
      <c r="D2461" s="90"/>
      <c r="E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90"/>
    </row>
    <row r="2462" spans="3:30" x14ac:dyDescent="0.45">
      <c r="C2462" s="90"/>
      <c r="D2462" s="90"/>
      <c r="E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90"/>
    </row>
    <row r="2463" spans="3:30" x14ac:dyDescent="0.45">
      <c r="C2463" s="90"/>
      <c r="D2463" s="90"/>
      <c r="E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90"/>
    </row>
    <row r="2464" spans="3:30" x14ac:dyDescent="0.45">
      <c r="C2464" s="90"/>
      <c r="D2464" s="90"/>
      <c r="E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90"/>
    </row>
    <row r="2465" spans="3:30" x14ac:dyDescent="0.45">
      <c r="C2465" s="90"/>
      <c r="D2465" s="90"/>
      <c r="E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90"/>
    </row>
    <row r="2466" spans="3:30" x14ac:dyDescent="0.45">
      <c r="C2466" s="90"/>
      <c r="D2466" s="90"/>
      <c r="E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90"/>
    </row>
    <row r="2467" spans="3:30" x14ac:dyDescent="0.45">
      <c r="C2467" s="90"/>
      <c r="D2467" s="90"/>
      <c r="E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90"/>
    </row>
    <row r="2468" spans="3:30" x14ac:dyDescent="0.45">
      <c r="C2468" s="90"/>
      <c r="D2468" s="90"/>
      <c r="E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90"/>
    </row>
    <row r="2469" spans="3:30" x14ac:dyDescent="0.45">
      <c r="C2469" s="90"/>
      <c r="D2469" s="90"/>
      <c r="E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90"/>
    </row>
    <row r="2470" spans="3:30" x14ac:dyDescent="0.45">
      <c r="C2470" s="90"/>
      <c r="D2470" s="90"/>
      <c r="E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90"/>
    </row>
    <row r="2471" spans="3:30" x14ac:dyDescent="0.45">
      <c r="C2471" s="90"/>
      <c r="D2471" s="90"/>
      <c r="E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90"/>
    </row>
    <row r="2472" spans="3:30" x14ac:dyDescent="0.45">
      <c r="C2472" s="90"/>
      <c r="D2472" s="90"/>
      <c r="E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90"/>
    </row>
    <row r="2473" spans="3:30" x14ac:dyDescent="0.45">
      <c r="C2473" s="90"/>
      <c r="D2473" s="90"/>
      <c r="E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90"/>
    </row>
    <row r="2474" spans="3:30" x14ac:dyDescent="0.45">
      <c r="C2474" s="90"/>
      <c r="D2474" s="90"/>
      <c r="E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90"/>
    </row>
    <row r="2475" spans="3:30" x14ac:dyDescent="0.45">
      <c r="C2475" s="90"/>
      <c r="D2475" s="90"/>
      <c r="E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90"/>
    </row>
    <row r="2476" spans="3:30" x14ac:dyDescent="0.45">
      <c r="C2476" s="90"/>
      <c r="D2476" s="90"/>
      <c r="E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90"/>
    </row>
    <row r="2477" spans="3:30" x14ac:dyDescent="0.45">
      <c r="C2477" s="90"/>
      <c r="D2477" s="90"/>
      <c r="E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90"/>
    </row>
    <row r="2478" spans="3:30" x14ac:dyDescent="0.45">
      <c r="C2478" s="90"/>
      <c r="D2478" s="90"/>
      <c r="E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90"/>
    </row>
    <row r="2479" spans="3:30" x14ac:dyDescent="0.45">
      <c r="C2479" s="90"/>
      <c r="D2479" s="90"/>
      <c r="E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90"/>
    </row>
    <row r="2480" spans="3:30" x14ac:dyDescent="0.45">
      <c r="C2480" s="90"/>
      <c r="D2480" s="90"/>
      <c r="E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90"/>
    </row>
    <row r="2481" spans="3:30" x14ac:dyDescent="0.45">
      <c r="C2481" s="90"/>
      <c r="D2481" s="90"/>
      <c r="E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90"/>
    </row>
    <row r="2482" spans="3:30" x14ac:dyDescent="0.45">
      <c r="C2482" s="90"/>
      <c r="D2482" s="90"/>
      <c r="E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90"/>
    </row>
    <row r="2483" spans="3:30" x14ac:dyDescent="0.45">
      <c r="C2483" s="90"/>
      <c r="D2483" s="90"/>
      <c r="E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90"/>
    </row>
    <row r="2484" spans="3:30" x14ac:dyDescent="0.45">
      <c r="C2484" s="90"/>
      <c r="D2484" s="90"/>
      <c r="E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90"/>
    </row>
    <row r="2485" spans="3:30" x14ac:dyDescent="0.45">
      <c r="C2485" s="90"/>
      <c r="D2485" s="90"/>
      <c r="E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90"/>
    </row>
    <row r="2486" spans="3:30" x14ac:dyDescent="0.45">
      <c r="C2486" s="90"/>
      <c r="D2486" s="90"/>
      <c r="E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90"/>
    </row>
    <row r="2487" spans="3:30" x14ac:dyDescent="0.45">
      <c r="C2487" s="90"/>
      <c r="D2487" s="90"/>
      <c r="E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90"/>
    </row>
    <row r="2488" spans="3:30" x14ac:dyDescent="0.45">
      <c r="C2488" s="90"/>
      <c r="D2488" s="90"/>
      <c r="E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90"/>
    </row>
    <row r="2489" spans="3:30" x14ac:dyDescent="0.45">
      <c r="C2489" s="90"/>
      <c r="D2489" s="90"/>
      <c r="E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90"/>
    </row>
    <row r="2490" spans="3:30" x14ac:dyDescent="0.45">
      <c r="C2490" s="90"/>
      <c r="D2490" s="90"/>
      <c r="E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90"/>
    </row>
    <row r="2491" spans="3:30" x14ac:dyDescent="0.45">
      <c r="C2491" s="90"/>
      <c r="D2491" s="90"/>
      <c r="E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90"/>
    </row>
    <row r="2492" spans="3:30" x14ac:dyDescent="0.45">
      <c r="C2492" s="90"/>
      <c r="D2492" s="90"/>
      <c r="E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90"/>
    </row>
    <row r="2493" spans="3:30" x14ac:dyDescent="0.45">
      <c r="C2493" s="90"/>
      <c r="D2493" s="90"/>
      <c r="E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90"/>
    </row>
    <row r="2494" spans="3:30" x14ac:dyDescent="0.45">
      <c r="C2494" s="90"/>
      <c r="D2494" s="90"/>
      <c r="E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90"/>
    </row>
    <row r="2495" spans="3:30" x14ac:dyDescent="0.45">
      <c r="C2495" s="90"/>
      <c r="D2495" s="90"/>
      <c r="E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90"/>
    </row>
    <row r="2496" spans="3:30" x14ac:dyDescent="0.45">
      <c r="C2496" s="90"/>
      <c r="D2496" s="90"/>
      <c r="E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90"/>
    </row>
    <row r="2497" spans="3:30" x14ac:dyDescent="0.45">
      <c r="C2497" s="90"/>
      <c r="D2497" s="90"/>
      <c r="E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90"/>
    </row>
    <row r="2498" spans="3:30" x14ac:dyDescent="0.45">
      <c r="C2498" s="90"/>
      <c r="D2498" s="90"/>
      <c r="E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90"/>
    </row>
    <row r="2499" spans="3:30" x14ac:dyDescent="0.45">
      <c r="C2499" s="90"/>
      <c r="D2499" s="90"/>
      <c r="E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90"/>
    </row>
    <row r="2500" spans="3:30" x14ac:dyDescent="0.45">
      <c r="C2500" s="90"/>
      <c r="D2500" s="90"/>
      <c r="E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90"/>
    </row>
    <row r="2501" spans="3:30" x14ac:dyDescent="0.45">
      <c r="C2501" s="90"/>
      <c r="D2501" s="90"/>
      <c r="E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90"/>
    </row>
    <row r="2502" spans="3:30" x14ac:dyDescent="0.45">
      <c r="C2502" s="90"/>
      <c r="D2502" s="90"/>
      <c r="E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90"/>
    </row>
    <row r="2503" spans="3:30" x14ac:dyDescent="0.45">
      <c r="C2503" s="90"/>
      <c r="D2503" s="90"/>
      <c r="E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90"/>
    </row>
    <row r="2504" spans="3:30" x14ac:dyDescent="0.45">
      <c r="C2504" s="90"/>
      <c r="D2504" s="90"/>
      <c r="E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90"/>
    </row>
    <row r="2505" spans="3:30" x14ac:dyDescent="0.45">
      <c r="C2505" s="90"/>
      <c r="D2505" s="90"/>
      <c r="E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90"/>
    </row>
    <row r="2506" spans="3:30" x14ac:dyDescent="0.45">
      <c r="C2506" s="90"/>
      <c r="D2506" s="90"/>
      <c r="E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90"/>
    </row>
    <row r="2507" spans="3:30" x14ac:dyDescent="0.45">
      <c r="C2507" s="90"/>
      <c r="D2507" s="90"/>
      <c r="E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90"/>
    </row>
    <row r="2508" spans="3:30" x14ac:dyDescent="0.45">
      <c r="C2508" s="90"/>
      <c r="D2508" s="90"/>
      <c r="E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90"/>
    </row>
    <row r="2509" spans="3:30" x14ac:dyDescent="0.45">
      <c r="C2509" s="90"/>
      <c r="D2509" s="90"/>
      <c r="E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90"/>
    </row>
    <row r="2510" spans="3:30" x14ac:dyDescent="0.45">
      <c r="C2510" s="90"/>
      <c r="D2510" s="90"/>
      <c r="E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90"/>
    </row>
    <row r="2511" spans="3:30" x14ac:dyDescent="0.45">
      <c r="C2511" s="90"/>
      <c r="D2511" s="90"/>
      <c r="E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90"/>
    </row>
    <row r="2512" spans="3:30" x14ac:dyDescent="0.45">
      <c r="C2512" s="90"/>
      <c r="D2512" s="90"/>
      <c r="E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90"/>
    </row>
    <row r="2513" spans="3:30" x14ac:dyDescent="0.45">
      <c r="C2513" s="90"/>
      <c r="D2513" s="90"/>
      <c r="E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90"/>
    </row>
    <row r="2514" spans="3:30" x14ac:dyDescent="0.45">
      <c r="C2514" s="90"/>
      <c r="D2514" s="90"/>
      <c r="E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90"/>
    </row>
    <row r="2515" spans="3:30" x14ac:dyDescent="0.45">
      <c r="C2515" s="90"/>
      <c r="D2515" s="90"/>
      <c r="E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90"/>
    </row>
    <row r="2516" spans="3:30" x14ac:dyDescent="0.45">
      <c r="C2516" s="90"/>
      <c r="D2516" s="90"/>
      <c r="E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90"/>
    </row>
    <row r="2517" spans="3:30" x14ac:dyDescent="0.45">
      <c r="C2517" s="90"/>
      <c r="D2517" s="90"/>
      <c r="E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90"/>
    </row>
    <row r="2518" spans="3:30" x14ac:dyDescent="0.45">
      <c r="C2518" s="90"/>
      <c r="D2518" s="90"/>
      <c r="E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90"/>
    </row>
    <row r="2519" spans="3:30" x14ac:dyDescent="0.45">
      <c r="C2519" s="90"/>
      <c r="D2519" s="90"/>
      <c r="E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90"/>
    </row>
    <row r="2520" spans="3:30" x14ac:dyDescent="0.45">
      <c r="C2520" s="90"/>
      <c r="D2520" s="90"/>
      <c r="E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90"/>
    </row>
    <row r="2521" spans="3:30" x14ac:dyDescent="0.45">
      <c r="C2521" s="90"/>
      <c r="D2521" s="90"/>
      <c r="E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90"/>
    </row>
    <row r="2522" spans="3:30" x14ac:dyDescent="0.45">
      <c r="C2522" s="90"/>
      <c r="D2522" s="90"/>
      <c r="E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90"/>
    </row>
    <row r="2523" spans="3:30" x14ac:dyDescent="0.45">
      <c r="C2523" s="90"/>
      <c r="D2523" s="90"/>
      <c r="E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90"/>
    </row>
    <row r="2524" spans="3:30" x14ac:dyDescent="0.45">
      <c r="C2524" s="90"/>
      <c r="D2524" s="90"/>
      <c r="E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90"/>
    </row>
    <row r="2525" spans="3:30" x14ac:dyDescent="0.45">
      <c r="C2525" s="90"/>
      <c r="D2525" s="90"/>
      <c r="E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90"/>
    </row>
    <row r="2526" spans="3:30" x14ac:dyDescent="0.45">
      <c r="C2526" s="90"/>
      <c r="D2526" s="90"/>
      <c r="E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90"/>
    </row>
    <row r="2527" spans="3:30" x14ac:dyDescent="0.45">
      <c r="C2527" s="90"/>
      <c r="D2527" s="90"/>
      <c r="E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90"/>
    </row>
    <row r="2528" spans="3:30" x14ac:dyDescent="0.45">
      <c r="C2528" s="90"/>
      <c r="D2528" s="90"/>
      <c r="E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90"/>
    </row>
    <row r="2529" spans="3:30" x14ac:dyDescent="0.45">
      <c r="C2529" s="90"/>
      <c r="D2529" s="90"/>
      <c r="E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90"/>
    </row>
    <row r="2530" spans="3:30" x14ac:dyDescent="0.45">
      <c r="C2530" s="90"/>
      <c r="D2530" s="90"/>
      <c r="E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90"/>
    </row>
    <row r="2531" spans="3:30" x14ac:dyDescent="0.45"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90"/>
    </row>
    <row r="2532" spans="3:30" x14ac:dyDescent="0.45">
      <c r="C2532" s="90"/>
      <c r="D2532" s="90"/>
      <c r="E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90"/>
    </row>
    <row r="2533" spans="3:30" x14ac:dyDescent="0.45">
      <c r="C2533" s="90"/>
      <c r="D2533" s="90"/>
      <c r="E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90"/>
    </row>
    <row r="2534" spans="3:30" x14ac:dyDescent="0.45">
      <c r="C2534" s="90"/>
      <c r="D2534" s="90"/>
      <c r="E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90"/>
    </row>
    <row r="2535" spans="3:30" x14ac:dyDescent="0.45">
      <c r="C2535" s="90"/>
      <c r="D2535" s="90"/>
      <c r="E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90"/>
    </row>
    <row r="2536" spans="3:30" x14ac:dyDescent="0.45">
      <c r="C2536" s="90"/>
      <c r="D2536" s="90"/>
      <c r="E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90"/>
    </row>
    <row r="2537" spans="3:30" x14ac:dyDescent="0.45">
      <c r="C2537" s="90"/>
      <c r="D2537" s="90"/>
      <c r="E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90"/>
    </row>
    <row r="2538" spans="3:30" x14ac:dyDescent="0.45">
      <c r="C2538" s="90"/>
      <c r="D2538" s="90"/>
      <c r="E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90"/>
    </row>
    <row r="2539" spans="3:30" x14ac:dyDescent="0.45">
      <c r="C2539" s="90"/>
      <c r="D2539" s="90"/>
      <c r="E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90"/>
    </row>
    <row r="2540" spans="3:30" x14ac:dyDescent="0.45">
      <c r="C2540" s="90"/>
      <c r="D2540" s="90"/>
      <c r="E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90"/>
    </row>
    <row r="2541" spans="3:30" x14ac:dyDescent="0.45">
      <c r="C2541" s="90"/>
      <c r="D2541" s="90"/>
      <c r="E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90"/>
    </row>
    <row r="2542" spans="3:30" x14ac:dyDescent="0.45">
      <c r="C2542" s="90"/>
      <c r="D2542" s="90"/>
      <c r="E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90"/>
    </row>
    <row r="2543" spans="3:30" x14ac:dyDescent="0.45">
      <c r="C2543" s="90"/>
      <c r="D2543" s="90"/>
      <c r="E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90"/>
    </row>
    <row r="2544" spans="3:30" x14ac:dyDescent="0.45">
      <c r="C2544" s="90"/>
      <c r="D2544" s="90"/>
      <c r="E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90"/>
    </row>
    <row r="2545" spans="3:30" x14ac:dyDescent="0.45">
      <c r="C2545" s="90"/>
      <c r="D2545" s="90"/>
      <c r="E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90"/>
    </row>
    <row r="2546" spans="3:30" x14ac:dyDescent="0.45">
      <c r="C2546" s="90"/>
      <c r="D2546" s="90"/>
      <c r="E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90"/>
    </row>
    <row r="2547" spans="3:30" x14ac:dyDescent="0.45">
      <c r="C2547" s="90"/>
      <c r="D2547" s="90"/>
      <c r="E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90"/>
    </row>
    <row r="2548" spans="3:30" x14ac:dyDescent="0.45">
      <c r="C2548" s="90"/>
      <c r="D2548" s="90"/>
      <c r="E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90"/>
    </row>
    <row r="2549" spans="3:30" x14ac:dyDescent="0.45">
      <c r="C2549" s="90"/>
      <c r="D2549" s="90"/>
      <c r="E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90"/>
    </row>
    <row r="2550" spans="3:30" x14ac:dyDescent="0.45">
      <c r="C2550" s="90"/>
      <c r="D2550" s="90"/>
      <c r="E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90"/>
    </row>
    <row r="2551" spans="3:30" x14ac:dyDescent="0.45">
      <c r="C2551" s="90"/>
      <c r="D2551" s="90"/>
      <c r="E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90"/>
    </row>
    <row r="2552" spans="3:30" x14ac:dyDescent="0.45">
      <c r="C2552" s="90"/>
      <c r="D2552" s="90"/>
      <c r="E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90"/>
    </row>
    <row r="2553" spans="3:30" x14ac:dyDescent="0.45">
      <c r="C2553" s="90"/>
      <c r="D2553" s="90"/>
      <c r="E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90"/>
    </row>
    <row r="2554" spans="3:30" x14ac:dyDescent="0.45">
      <c r="C2554" s="90"/>
      <c r="D2554" s="90"/>
      <c r="E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90"/>
    </row>
    <row r="2555" spans="3:30" x14ac:dyDescent="0.45">
      <c r="C2555" s="90"/>
      <c r="D2555" s="90"/>
      <c r="E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90"/>
    </row>
    <row r="2556" spans="3:30" x14ac:dyDescent="0.45">
      <c r="C2556" s="90"/>
      <c r="D2556" s="90"/>
      <c r="E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90"/>
    </row>
    <row r="2557" spans="3:30" x14ac:dyDescent="0.45">
      <c r="C2557" s="90"/>
      <c r="D2557" s="90"/>
      <c r="E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90"/>
    </row>
    <row r="2558" spans="3:30" x14ac:dyDescent="0.45">
      <c r="C2558" s="90"/>
      <c r="D2558" s="90"/>
      <c r="E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90"/>
    </row>
    <row r="2559" spans="3:30" x14ac:dyDescent="0.45">
      <c r="C2559" s="90"/>
      <c r="D2559" s="90"/>
      <c r="E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90"/>
    </row>
    <row r="2560" spans="3:30" x14ac:dyDescent="0.45">
      <c r="C2560" s="90"/>
      <c r="D2560" s="90"/>
      <c r="E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90"/>
    </row>
    <row r="2561" spans="3:30" x14ac:dyDescent="0.45">
      <c r="C2561" s="90"/>
      <c r="D2561" s="90"/>
      <c r="E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90"/>
    </row>
    <row r="2562" spans="3:30" x14ac:dyDescent="0.45">
      <c r="C2562" s="90"/>
      <c r="D2562" s="90"/>
      <c r="E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90"/>
    </row>
    <row r="2563" spans="3:30" x14ac:dyDescent="0.45">
      <c r="C2563" s="90"/>
      <c r="D2563" s="90"/>
      <c r="E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90"/>
    </row>
    <row r="2564" spans="3:30" x14ac:dyDescent="0.45">
      <c r="C2564" s="90"/>
      <c r="D2564" s="90"/>
      <c r="E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90"/>
    </row>
    <row r="2565" spans="3:30" x14ac:dyDescent="0.45">
      <c r="C2565" s="90"/>
      <c r="D2565" s="90"/>
      <c r="E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90"/>
    </row>
    <row r="2566" spans="3:30" x14ac:dyDescent="0.45">
      <c r="C2566" s="90"/>
      <c r="D2566" s="90"/>
      <c r="E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90"/>
    </row>
    <row r="2567" spans="3:30" x14ac:dyDescent="0.45">
      <c r="C2567" s="90"/>
      <c r="D2567" s="90"/>
      <c r="E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90"/>
    </row>
    <row r="2568" spans="3:30" x14ac:dyDescent="0.45">
      <c r="C2568" s="90"/>
      <c r="D2568" s="90"/>
      <c r="E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90"/>
    </row>
    <row r="2569" spans="3:30" x14ac:dyDescent="0.45">
      <c r="C2569" s="90"/>
      <c r="D2569" s="90"/>
      <c r="E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90"/>
    </row>
    <row r="2570" spans="3:30" x14ac:dyDescent="0.45">
      <c r="C2570" s="90"/>
      <c r="D2570" s="90"/>
      <c r="E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90"/>
    </row>
    <row r="2571" spans="3:30" x14ac:dyDescent="0.45">
      <c r="C2571" s="90"/>
      <c r="D2571" s="90"/>
      <c r="E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90"/>
    </row>
    <row r="2572" spans="3:30" x14ac:dyDescent="0.45">
      <c r="C2572" s="90"/>
      <c r="D2572" s="90"/>
      <c r="E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90"/>
    </row>
    <row r="2573" spans="3:30" x14ac:dyDescent="0.45">
      <c r="C2573" s="90"/>
      <c r="D2573" s="90"/>
      <c r="E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90"/>
    </row>
    <row r="2574" spans="3:30" x14ac:dyDescent="0.45">
      <c r="C2574" s="90"/>
      <c r="D2574" s="90"/>
      <c r="E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90"/>
    </row>
    <row r="2575" spans="3:30" x14ac:dyDescent="0.45">
      <c r="C2575" s="90"/>
      <c r="D2575" s="90"/>
      <c r="E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90"/>
    </row>
    <row r="2576" spans="3:30" x14ac:dyDescent="0.45">
      <c r="C2576" s="90"/>
      <c r="D2576" s="90"/>
      <c r="E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90"/>
    </row>
    <row r="2577" spans="3:30" x14ac:dyDescent="0.45">
      <c r="C2577" s="90"/>
      <c r="D2577" s="90"/>
      <c r="E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90"/>
    </row>
    <row r="2578" spans="3:30" x14ac:dyDescent="0.45">
      <c r="C2578" s="90"/>
      <c r="D2578" s="90"/>
      <c r="E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90"/>
    </row>
    <row r="2579" spans="3:30" x14ac:dyDescent="0.45">
      <c r="C2579" s="90"/>
      <c r="D2579" s="90"/>
      <c r="E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90"/>
    </row>
    <row r="2580" spans="3:30" x14ac:dyDescent="0.45">
      <c r="C2580" s="90"/>
      <c r="D2580" s="90"/>
      <c r="E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90"/>
    </row>
    <row r="2581" spans="3:30" x14ac:dyDescent="0.45">
      <c r="C2581" s="90"/>
      <c r="D2581" s="90"/>
      <c r="E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90"/>
    </row>
    <row r="2582" spans="3:30" x14ac:dyDescent="0.45">
      <c r="C2582" s="90"/>
      <c r="D2582" s="90"/>
      <c r="E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90"/>
    </row>
    <row r="2583" spans="3:30" x14ac:dyDescent="0.45">
      <c r="C2583" s="90"/>
      <c r="D2583" s="90"/>
      <c r="E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90"/>
    </row>
    <row r="2584" spans="3:30" x14ac:dyDescent="0.45">
      <c r="C2584" s="90"/>
      <c r="D2584" s="90"/>
      <c r="E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90"/>
    </row>
    <row r="2585" spans="3:30" x14ac:dyDescent="0.45">
      <c r="C2585" s="90"/>
      <c r="D2585" s="90"/>
      <c r="E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90"/>
    </row>
    <row r="2586" spans="3:30" x14ac:dyDescent="0.45">
      <c r="C2586" s="90"/>
      <c r="D2586" s="90"/>
      <c r="E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90"/>
    </row>
    <row r="2587" spans="3:30" x14ac:dyDescent="0.45">
      <c r="C2587" s="90"/>
      <c r="D2587" s="90"/>
      <c r="E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90"/>
    </row>
    <row r="2588" spans="3:30" x14ac:dyDescent="0.45">
      <c r="C2588" s="90"/>
      <c r="D2588" s="90"/>
      <c r="E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90"/>
    </row>
    <row r="2589" spans="3:30" x14ac:dyDescent="0.45">
      <c r="C2589" s="90"/>
      <c r="D2589" s="90"/>
      <c r="E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90"/>
    </row>
    <row r="2590" spans="3:30" x14ac:dyDescent="0.45">
      <c r="C2590" s="90"/>
      <c r="D2590" s="90"/>
      <c r="E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90"/>
    </row>
    <row r="2591" spans="3:30" x14ac:dyDescent="0.45">
      <c r="C2591" s="90"/>
      <c r="D2591" s="90"/>
      <c r="E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90"/>
    </row>
    <row r="2592" spans="3:30" x14ac:dyDescent="0.45">
      <c r="C2592" s="90"/>
      <c r="D2592" s="90"/>
      <c r="E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90"/>
    </row>
    <row r="2593" spans="3:30" x14ac:dyDescent="0.45">
      <c r="C2593" s="90"/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90"/>
    </row>
    <row r="2594" spans="3:30" x14ac:dyDescent="0.45">
      <c r="C2594" s="90"/>
      <c r="D2594" s="90"/>
      <c r="E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90"/>
    </row>
    <row r="2595" spans="3:30" x14ac:dyDescent="0.45">
      <c r="C2595" s="90"/>
      <c r="D2595" s="90"/>
      <c r="E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90"/>
    </row>
    <row r="2596" spans="3:30" x14ac:dyDescent="0.45">
      <c r="C2596" s="90"/>
      <c r="D2596" s="90"/>
      <c r="E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90"/>
    </row>
    <row r="2597" spans="3:30" x14ac:dyDescent="0.45">
      <c r="C2597" s="90"/>
      <c r="D2597" s="90"/>
      <c r="E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90"/>
    </row>
    <row r="2598" spans="3:30" x14ac:dyDescent="0.45">
      <c r="C2598" s="90"/>
      <c r="D2598" s="90"/>
      <c r="E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90"/>
    </row>
    <row r="2599" spans="3:30" x14ac:dyDescent="0.45">
      <c r="C2599" s="90"/>
      <c r="D2599" s="90"/>
      <c r="E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90"/>
    </row>
    <row r="2600" spans="3:30" x14ac:dyDescent="0.45">
      <c r="C2600" s="90"/>
      <c r="D2600" s="90"/>
      <c r="E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90"/>
    </row>
    <row r="2601" spans="3:30" x14ac:dyDescent="0.45">
      <c r="C2601" s="90"/>
      <c r="D2601" s="90"/>
      <c r="E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90"/>
    </row>
    <row r="2602" spans="3:30" x14ac:dyDescent="0.45">
      <c r="C2602" s="90"/>
      <c r="D2602" s="90"/>
      <c r="E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90"/>
    </row>
    <row r="2603" spans="3:30" x14ac:dyDescent="0.45">
      <c r="C2603" s="90"/>
      <c r="D2603" s="90"/>
      <c r="E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90"/>
    </row>
    <row r="2604" spans="3:30" x14ac:dyDescent="0.45">
      <c r="C2604" s="90"/>
      <c r="D2604" s="90"/>
      <c r="E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90"/>
    </row>
    <row r="2605" spans="3:30" x14ac:dyDescent="0.45">
      <c r="C2605" s="90"/>
      <c r="D2605" s="90"/>
      <c r="E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90"/>
    </row>
    <row r="2606" spans="3:30" x14ac:dyDescent="0.45">
      <c r="C2606" s="90"/>
      <c r="D2606" s="90"/>
      <c r="E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90"/>
    </row>
    <row r="2607" spans="3:30" x14ac:dyDescent="0.45">
      <c r="C2607" s="90"/>
      <c r="D2607" s="90"/>
      <c r="E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90"/>
    </row>
    <row r="2608" spans="3:30" x14ac:dyDescent="0.45">
      <c r="C2608" s="90"/>
      <c r="D2608" s="90"/>
      <c r="E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90"/>
    </row>
    <row r="2609" spans="3:30" x14ac:dyDescent="0.45">
      <c r="C2609" s="90"/>
      <c r="D2609" s="90"/>
      <c r="E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90"/>
    </row>
    <row r="2610" spans="3:30" x14ac:dyDescent="0.45">
      <c r="C2610" s="90"/>
      <c r="D2610" s="90"/>
      <c r="E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90"/>
    </row>
    <row r="2611" spans="3:30" x14ac:dyDescent="0.45">
      <c r="C2611" s="90"/>
      <c r="D2611" s="90"/>
      <c r="E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90"/>
    </row>
    <row r="2612" spans="3:30" x14ac:dyDescent="0.45">
      <c r="C2612" s="90"/>
      <c r="D2612" s="90"/>
      <c r="E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90"/>
    </row>
    <row r="2613" spans="3:30" x14ac:dyDescent="0.45">
      <c r="C2613" s="90"/>
      <c r="D2613" s="90"/>
      <c r="E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90"/>
    </row>
    <row r="2614" spans="3:30" x14ac:dyDescent="0.45">
      <c r="C2614" s="90"/>
      <c r="D2614" s="90"/>
      <c r="E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90"/>
    </row>
    <row r="2615" spans="3:30" x14ac:dyDescent="0.45">
      <c r="C2615" s="90"/>
      <c r="D2615" s="90"/>
      <c r="E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90"/>
    </row>
    <row r="2616" spans="3:30" x14ac:dyDescent="0.45">
      <c r="C2616" s="90"/>
      <c r="D2616" s="90"/>
      <c r="E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90"/>
    </row>
    <row r="2617" spans="3:30" x14ac:dyDescent="0.45">
      <c r="C2617" s="90"/>
      <c r="D2617" s="90"/>
      <c r="E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90"/>
    </row>
    <row r="2618" spans="3:30" x14ac:dyDescent="0.45">
      <c r="C2618" s="90"/>
      <c r="D2618" s="90"/>
      <c r="E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90"/>
    </row>
    <row r="2619" spans="3:30" x14ac:dyDescent="0.45">
      <c r="C2619" s="90"/>
      <c r="D2619" s="90"/>
      <c r="E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90"/>
    </row>
    <row r="2620" spans="3:30" x14ac:dyDescent="0.45">
      <c r="C2620" s="90"/>
      <c r="D2620" s="90"/>
      <c r="E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90"/>
    </row>
    <row r="2621" spans="3:30" x14ac:dyDescent="0.45">
      <c r="C2621" s="90"/>
      <c r="D2621" s="90"/>
      <c r="E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90"/>
    </row>
    <row r="2622" spans="3:30" x14ac:dyDescent="0.45">
      <c r="C2622" s="90"/>
      <c r="D2622" s="90"/>
      <c r="E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90"/>
    </row>
    <row r="2623" spans="3:30" x14ac:dyDescent="0.45">
      <c r="C2623" s="90"/>
      <c r="D2623" s="90"/>
      <c r="E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90"/>
    </row>
    <row r="2624" spans="3:30" x14ac:dyDescent="0.45">
      <c r="C2624" s="90"/>
      <c r="D2624" s="90"/>
      <c r="E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90"/>
    </row>
    <row r="2625" spans="3:30" x14ac:dyDescent="0.45">
      <c r="C2625" s="90"/>
      <c r="D2625" s="90"/>
      <c r="E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90"/>
    </row>
    <row r="2626" spans="3:30" x14ac:dyDescent="0.45">
      <c r="C2626" s="90"/>
      <c r="D2626" s="90"/>
      <c r="E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90"/>
    </row>
    <row r="2627" spans="3:30" x14ac:dyDescent="0.45">
      <c r="C2627" s="90"/>
      <c r="D2627" s="90"/>
      <c r="E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90"/>
    </row>
    <row r="2628" spans="3:30" x14ac:dyDescent="0.45">
      <c r="C2628" s="90"/>
      <c r="D2628" s="90"/>
      <c r="E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90"/>
    </row>
    <row r="2629" spans="3:30" x14ac:dyDescent="0.45">
      <c r="C2629" s="90"/>
      <c r="D2629" s="90"/>
      <c r="E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90"/>
    </row>
    <row r="2630" spans="3:30" x14ac:dyDescent="0.45">
      <c r="C2630" s="90"/>
      <c r="D2630" s="90"/>
      <c r="E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90"/>
    </row>
    <row r="2631" spans="3:30" x14ac:dyDescent="0.45">
      <c r="C2631" s="90"/>
      <c r="D2631" s="90"/>
      <c r="E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90"/>
    </row>
    <row r="2632" spans="3:30" x14ac:dyDescent="0.45">
      <c r="C2632" s="90"/>
      <c r="D2632" s="90"/>
      <c r="E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90"/>
    </row>
    <row r="2633" spans="3:30" x14ac:dyDescent="0.45">
      <c r="C2633" s="90"/>
      <c r="D2633" s="90"/>
      <c r="E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90"/>
    </row>
    <row r="2634" spans="3:30" x14ac:dyDescent="0.45">
      <c r="C2634" s="90"/>
      <c r="D2634" s="90"/>
      <c r="E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90"/>
    </row>
    <row r="2635" spans="3:30" x14ac:dyDescent="0.45">
      <c r="C2635" s="90"/>
      <c r="D2635" s="90"/>
      <c r="E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90"/>
    </row>
    <row r="2636" spans="3:30" x14ac:dyDescent="0.45">
      <c r="C2636" s="90"/>
      <c r="D2636" s="90"/>
      <c r="E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90"/>
    </row>
    <row r="2637" spans="3:30" x14ac:dyDescent="0.45">
      <c r="C2637" s="90"/>
      <c r="D2637" s="90"/>
      <c r="E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90"/>
    </row>
    <row r="2638" spans="3:30" x14ac:dyDescent="0.45">
      <c r="C2638" s="90"/>
      <c r="D2638" s="90"/>
      <c r="E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90"/>
    </row>
    <row r="2639" spans="3:30" x14ac:dyDescent="0.45">
      <c r="C2639" s="90"/>
      <c r="D2639" s="90"/>
      <c r="E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90"/>
    </row>
    <row r="2640" spans="3:30" x14ac:dyDescent="0.45">
      <c r="C2640" s="90"/>
      <c r="D2640" s="90"/>
      <c r="E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90"/>
    </row>
    <row r="2641" spans="3:30" x14ac:dyDescent="0.45">
      <c r="C2641" s="90"/>
      <c r="D2641" s="90"/>
      <c r="E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90"/>
    </row>
    <row r="2642" spans="3:30" x14ac:dyDescent="0.45">
      <c r="C2642" s="90"/>
      <c r="D2642" s="90"/>
      <c r="E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90"/>
    </row>
    <row r="2643" spans="3:30" x14ac:dyDescent="0.45">
      <c r="C2643" s="90"/>
      <c r="D2643" s="90"/>
      <c r="E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90"/>
    </row>
    <row r="2644" spans="3:30" x14ac:dyDescent="0.45">
      <c r="C2644" s="90"/>
      <c r="D2644" s="90"/>
      <c r="E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90"/>
    </row>
    <row r="2645" spans="3:30" x14ac:dyDescent="0.45">
      <c r="C2645" s="90"/>
      <c r="D2645" s="90"/>
      <c r="E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90"/>
    </row>
    <row r="2646" spans="3:30" x14ac:dyDescent="0.45">
      <c r="C2646" s="90"/>
      <c r="D2646" s="90"/>
      <c r="E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90"/>
    </row>
    <row r="2647" spans="3:30" x14ac:dyDescent="0.45">
      <c r="C2647" s="90"/>
      <c r="D2647" s="90"/>
      <c r="E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90"/>
    </row>
    <row r="2648" spans="3:30" x14ac:dyDescent="0.45">
      <c r="C2648" s="90"/>
      <c r="D2648" s="90"/>
      <c r="E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90"/>
    </row>
    <row r="2649" spans="3:30" x14ac:dyDescent="0.45">
      <c r="C2649" s="90"/>
      <c r="D2649" s="90"/>
      <c r="E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90"/>
    </row>
    <row r="2650" spans="3:30" x14ac:dyDescent="0.45">
      <c r="C2650" s="90"/>
      <c r="D2650" s="90"/>
      <c r="E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90"/>
    </row>
    <row r="2651" spans="3:30" x14ac:dyDescent="0.45">
      <c r="C2651" s="90"/>
      <c r="D2651" s="90"/>
      <c r="E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90"/>
    </row>
    <row r="2652" spans="3:30" x14ac:dyDescent="0.45">
      <c r="C2652" s="90"/>
      <c r="D2652" s="90"/>
      <c r="E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90"/>
    </row>
    <row r="2653" spans="3:30" x14ac:dyDescent="0.45">
      <c r="C2653" s="90"/>
      <c r="D2653" s="90"/>
      <c r="E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90"/>
    </row>
    <row r="2654" spans="3:30" x14ac:dyDescent="0.45">
      <c r="C2654" s="90"/>
      <c r="D2654" s="90"/>
      <c r="E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90"/>
    </row>
    <row r="2655" spans="3:30" x14ac:dyDescent="0.45">
      <c r="C2655" s="90"/>
      <c r="D2655" s="90"/>
      <c r="E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90"/>
    </row>
    <row r="2656" spans="3:30" x14ac:dyDescent="0.45">
      <c r="C2656" s="90"/>
      <c r="D2656" s="90"/>
      <c r="E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90"/>
    </row>
    <row r="2657" spans="3:30" x14ac:dyDescent="0.45">
      <c r="C2657" s="90"/>
      <c r="D2657" s="90"/>
      <c r="E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90"/>
    </row>
    <row r="2658" spans="3:30" x14ac:dyDescent="0.45">
      <c r="C2658" s="90"/>
      <c r="D2658" s="90"/>
      <c r="E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90"/>
    </row>
    <row r="2659" spans="3:30" x14ac:dyDescent="0.45">
      <c r="C2659" s="90"/>
      <c r="D2659" s="90"/>
      <c r="E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90"/>
    </row>
    <row r="2660" spans="3:30" x14ac:dyDescent="0.45">
      <c r="C2660" s="90"/>
      <c r="D2660" s="90"/>
      <c r="E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90"/>
    </row>
    <row r="2661" spans="3:30" x14ac:dyDescent="0.45">
      <c r="C2661" s="90"/>
      <c r="D2661" s="90"/>
      <c r="E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90"/>
    </row>
    <row r="2662" spans="3:30" x14ac:dyDescent="0.45">
      <c r="C2662" s="90"/>
      <c r="D2662" s="90"/>
      <c r="E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90"/>
    </row>
    <row r="2663" spans="3:30" x14ac:dyDescent="0.45">
      <c r="C2663" s="90"/>
      <c r="D2663" s="90"/>
      <c r="E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90"/>
    </row>
    <row r="2664" spans="3:30" x14ac:dyDescent="0.45">
      <c r="C2664" s="90"/>
      <c r="D2664" s="90"/>
      <c r="E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90"/>
    </row>
    <row r="2665" spans="3:30" x14ac:dyDescent="0.45">
      <c r="C2665" s="90"/>
      <c r="D2665" s="90"/>
      <c r="E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90"/>
    </row>
    <row r="2666" spans="3:30" x14ac:dyDescent="0.45">
      <c r="C2666" s="90"/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90"/>
    </row>
    <row r="2667" spans="3:30" x14ac:dyDescent="0.45">
      <c r="C2667" s="90"/>
      <c r="D2667" s="90"/>
      <c r="E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90"/>
    </row>
    <row r="2668" spans="3:30" x14ac:dyDescent="0.45">
      <c r="C2668" s="90"/>
      <c r="D2668" s="90"/>
      <c r="E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90"/>
    </row>
    <row r="2669" spans="3:30" x14ac:dyDescent="0.45">
      <c r="C2669" s="90"/>
      <c r="D2669" s="90"/>
      <c r="E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90"/>
    </row>
    <row r="2670" spans="3:30" x14ac:dyDescent="0.45">
      <c r="C2670" s="90"/>
      <c r="D2670" s="90"/>
      <c r="E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90"/>
    </row>
    <row r="2671" spans="3:30" x14ac:dyDescent="0.45">
      <c r="C2671" s="90"/>
      <c r="D2671" s="90"/>
      <c r="E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90"/>
    </row>
    <row r="2672" spans="3:30" x14ac:dyDescent="0.45">
      <c r="C2672" s="90"/>
      <c r="D2672" s="90"/>
      <c r="E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90"/>
    </row>
    <row r="2673" spans="3:30" x14ac:dyDescent="0.45">
      <c r="C2673" s="90"/>
      <c r="D2673" s="90"/>
      <c r="E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90"/>
    </row>
    <row r="2674" spans="3:30" x14ac:dyDescent="0.45">
      <c r="C2674" s="90"/>
      <c r="D2674" s="90"/>
      <c r="E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90"/>
    </row>
    <row r="2675" spans="3:30" x14ac:dyDescent="0.45">
      <c r="C2675" s="90"/>
      <c r="D2675" s="90"/>
      <c r="E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90"/>
    </row>
    <row r="2676" spans="3:30" x14ac:dyDescent="0.45">
      <c r="C2676" s="90"/>
      <c r="D2676" s="90"/>
      <c r="E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90"/>
    </row>
    <row r="2677" spans="3:30" x14ac:dyDescent="0.45">
      <c r="C2677" s="90"/>
      <c r="D2677" s="90"/>
      <c r="E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90"/>
    </row>
    <row r="2678" spans="3:30" x14ac:dyDescent="0.45">
      <c r="C2678" s="90"/>
      <c r="D2678" s="90"/>
      <c r="E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90"/>
    </row>
    <row r="2679" spans="3:30" x14ac:dyDescent="0.45">
      <c r="C2679" s="90"/>
      <c r="D2679" s="90"/>
      <c r="E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90"/>
    </row>
    <row r="2680" spans="3:30" x14ac:dyDescent="0.45">
      <c r="C2680" s="90"/>
      <c r="D2680" s="90"/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90"/>
    </row>
    <row r="2681" spans="3:30" x14ac:dyDescent="0.45">
      <c r="C2681" s="90"/>
      <c r="D2681" s="90"/>
      <c r="E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90"/>
    </row>
    <row r="2682" spans="3:30" x14ac:dyDescent="0.45">
      <c r="C2682" s="90"/>
      <c r="D2682" s="90"/>
      <c r="E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90"/>
    </row>
    <row r="2683" spans="3:30" x14ac:dyDescent="0.45">
      <c r="C2683" s="90"/>
      <c r="D2683" s="90"/>
      <c r="E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90"/>
    </row>
    <row r="2684" spans="3:30" x14ac:dyDescent="0.45">
      <c r="C2684" s="90"/>
      <c r="D2684" s="90"/>
      <c r="E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90"/>
    </row>
    <row r="2685" spans="3:30" x14ac:dyDescent="0.45">
      <c r="C2685" s="90"/>
      <c r="D2685" s="90"/>
      <c r="E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90"/>
    </row>
    <row r="2686" spans="3:30" x14ac:dyDescent="0.45">
      <c r="C2686" s="90"/>
      <c r="D2686" s="90"/>
      <c r="E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90"/>
    </row>
    <row r="2687" spans="3:30" x14ac:dyDescent="0.45">
      <c r="C2687" s="90"/>
      <c r="D2687" s="90"/>
      <c r="E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90"/>
    </row>
    <row r="2688" spans="3:30" x14ac:dyDescent="0.45">
      <c r="C2688" s="90"/>
      <c r="D2688" s="90"/>
      <c r="E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90"/>
    </row>
    <row r="2689" spans="3:30" x14ac:dyDescent="0.45">
      <c r="C2689" s="90"/>
      <c r="D2689" s="90"/>
      <c r="E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90"/>
    </row>
    <row r="2690" spans="3:30" x14ac:dyDescent="0.45">
      <c r="C2690" s="90"/>
      <c r="D2690" s="90"/>
      <c r="E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90"/>
    </row>
    <row r="2691" spans="3:30" x14ac:dyDescent="0.45">
      <c r="C2691" s="90"/>
      <c r="D2691" s="90"/>
      <c r="E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90"/>
    </row>
    <row r="2692" spans="3:30" x14ac:dyDescent="0.45">
      <c r="C2692" s="90"/>
      <c r="D2692" s="90"/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90"/>
    </row>
    <row r="2693" spans="3:30" x14ac:dyDescent="0.45">
      <c r="C2693" s="90"/>
      <c r="D2693" s="90"/>
      <c r="E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90"/>
    </row>
    <row r="2694" spans="3:30" x14ac:dyDescent="0.45">
      <c r="C2694" s="90"/>
      <c r="D2694" s="90"/>
      <c r="E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90"/>
    </row>
    <row r="2695" spans="3:30" x14ac:dyDescent="0.45">
      <c r="C2695" s="90"/>
      <c r="D2695" s="90"/>
      <c r="E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90"/>
    </row>
    <row r="2696" spans="3:30" x14ac:dyDescent="0.45">
      <c r="C2696" s="90"/>
      <c r="D2696" s="90"/>
      <c r="E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90"/>
    </row>
    <row r="2697" spans="3:30" x14ac:dyDescent="0.45">
      <c r="C2697" s="90"/>
      <c r="D2697" s="90"/>
      <c r="E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90"/>
    </row>
    <row r="2698" spans="3:30" x14ac:dyDescent="0.45">
      <c r="C2698" s="90"/>
      <c r="D2698" s="90"/>
      <c r="E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90"/>
    </row>
    <row r="2699" spans="3:30" x14ac:dyDescent="0.45">
      <c r="C2699" s="90"/>
      <c r="D2699" s="90"/>
      <c r="E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90"/>
    </row>
    <row r="2700" spans="3:30" x14ac:dyDescent="0.45">
      <c r="C2700" s="90"/>
      <c r="D2700" s="90"/>
      <c r="E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90"/>
    </row>
    <row r="2701" spans="3:30" x14ac:dyDescent="0.45">
      <c r="C2701" s="90"/>
      <c r="D2701" s="90"/>
      <c r="E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90"/>
    </row>
    <row r="2702" spans="3:30" x14ac:dyDescent="0.45">
      <c r="C2702" s="90"/>
      <c r="D2702" s="90"/>
      <c r="E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90"/>
    </row>
    <row r="2703" spans="3:30" x14ac:dyDescent="0.45">
      <c r="C2703" s="90"/>
      <c r="D2703" s="90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90"/>
    </row>
    <row r="2704" spans="3:30" x14ac:dyDescent="0.45">
      <c r="C2704" s="90"/>
      <c r="D2704" s="90"/>
      <c r="E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90"/>
    </row>
    <row r="2705" spans="3:30" x14ac:dyDescent="0.45">
      <c r="C2705" s="90"/>
      <c r="D2705" s="90"/>
      <c r="E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90"/>
    </row>
    <row r="2706" spans="3:30" x14ac:dyDescent="0.45">
      <c r="C2706" s="90"/>
      <c r="D2706" s="90"/>
      <c r="E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90"/>
    </row>
    <row r="2707" spans="3:30" x14ac:dyDescent="0.45">
      <c r="C2707" s="90"/>
      <c r="D2707" s="90"/>
      <c r="E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90"/>
    </row>
    <row r="2708" spans="3:30" x14ac:dyDescent="0.45">
      <c r="C2708" s="90"/>
      <c r="D2708" s="90"/>
      <c r="E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90"/>
    </row>
    <row r="2709" spans="3:30" x14ac:dyDescent="0.45">
      <c r="C2709" s="90"/>
      <c r="D2709" s="90"/>
      <c r="E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90"/>
    </row>
    <row r="2710" spans="3:30" x14ac:dyDescent="0.45">
      <c r="C2710" s="90"/>
      <c r="D2710" s="90"/>
      <c r="E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90"/>
    </row>
    <row r="2711" spans="3:30" x14ac:dyDescent="0.45">
      <c r="C2711" s="90"/>
      <c r="D2711" s="90"/>
      <c r="E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90"/>
    </row>
    <row r="2712" spans="3:30" x14ac:dyDescent="0.45">
      <c r="C2712" s="90"/>
      <c r="D2712" s="90"/>
      <c r="E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90"/>
    </row>
    <row r="2713" spans="3:30" x14ac:dyDescent="0.45">
      <c r="C2713" s="90"/>
      <c r="D2713" s="90"/>
      <c r="E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90"/>
    </row>
    <row r="2714" spans="3:30" x14ac:dyDescent="0.45">
      <c r="C2714" s="90"/>
      <c r="D2714" s="90"/>
      <c r="E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90"/>
    </row>
    <row r="2715" spans="3:30" x14ac:dyDescent="0.45">
      <c r="C2715" s="90"/>
      <c r="D2715" s="90"/>
      <c r="E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90"/>
    </row>
    <row r="2716" spans="3:30" x14ac:dyDescent="0.45">
      <c r="C2716" s="90"/>
      <c r="D2716" s="90"/>
      <c r="E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90"/>
    </row>
    <row r="2717" spans="3:30" x14ac:dyDescent="0.45">
      <c r="C2717" s="90"/>
      <c r="D2717" s="90"/>
      <c r="E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90"/>
    </row>
    <row r="2718" spans="3:30" x14ac:dyDescent="0.45">
      <c r="C2718" s="90"/>
      <c r="D2718" s="90"/>
      <c r="E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90"/>
    </row>
    <row r="2719" spans="3:30" x14ac:dyDescent="0.45">
      <c r="C2719" s="90"/>
      <c r="D2719" s="90"/>
      <c r="E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90"/>
    </row>
    <row r="2720" spans="3:30" x14ac:dyDescent="0.45">
      <c r="C2720" s="90"/>
      <c r="D2720" s="90"/>
      <c r="E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90"/>
    </row>
    <row r="2721" spans="3:30" x14ac:dyDescent="0.45">
      <c r="C2721" s="90"/>
      <c r="D2721" s="90"/>
      <c r="E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90"/>
    </row>
    <row r="2722" spans="3:30" x14ac:dyDescent="0.45">
      <c r="C2722" s="90"/>
      <c r="D2722" s="90"/>
      <c r="E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90"/>
    </row>
    <row r="2723" spans="3:30" x14ac:dyDescent="0.45">
      <c r="C2723" s="90"/>
      <c r="D2723" s="90"/>
      <c r="E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90"/>
    </row>
    <row r="2724" spans="3:30" x14ac:dyDescent="0.45">
      <c r="C2724" s="90"/>
      <c r="D2724" s="90"/>
      <c r="E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90"/>
    </row>
    <row r="2725" spans="3:30" x14ac:dyDescent="0.45">
      <c r="C2725" s="90"/>
      <c r="D2725" s="90"/>
      <c r="E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90"/>
    </row>
    <row r="2726" spans="3:30" x14ac:dyDescent="0.45">
      <c r="C2726" s="90"/>
      <c r="D2726" s="90"/>
      <c r="E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90"/>
    </row>
    <row r="2727" spans="3:30" x14ac:dyDescent="0.45">
      <c r="C2727" s="90"/>
      <c r="D2727" s="90"/>
      <c r="E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90"/>
    </row>
    <row r="2728" spans="3:30" x14ac:dyDescent="0.45">
      <c r="C2728" s="90"/>
      <c r="D2728" s="90"/>
      <c r="E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90"/>
    </row>
    <row r="2729" spans="3:30" x14ac:dyDescent="0.45">
      <c r="C2729" s="90"/>
      <c r="D2729" s="90"/>
      <c r="E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90"/>
    </row>
    <row r="2730" spans="3:30" x14ac:dyDescent="0.45">
      <c r="C2730" s="90"/>
      <c r="D2730" s="90"/>
      <c r="E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90"/>
    </row>
    <row r="2731" spans="3:30" x14ac:dyDescent="0.45">
      <c r="C2731" s="90"/>
      <c r="D2731" s="90"/>
      <c r="E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90"/>
    </row>
    <row r="2732" spans="3:30" x14ac:dyDescent="0.45"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90"/>
    </row>
    <row r="2733" spans="3:30" x14ac:dyDescent="0.45">
      <c r="C2733" s="90"/>
      <c r="D2733" s="90"/>
      <c r="E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90"/>
    </row>
    <row r="2734" spans="3:30" x14ac:dyDescent="0.45">
      <c r="C2734" s="90"/>
      <c r="D2734" s="90"/>
      <c r="E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90"/>
    </row>
    <row r="2735" spans="3:30" x14ac:dyDescent="0.45">
      <c r="C2735" s="90"/>
      <c r="D2735" s="90"/>
      <c r="E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90"/>
    </row>
    <row r="2736" spans="3:30" x14ac:dyDescent="0.45">
      <c r="C2736" s="90"/>
      <c r="D2736" s="90"/>
      <c r="E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90"/>
    </row>
    <row r="2737" spans="3:30" x14ac:dyDescent="0.45">
      <c r="C2737" s="90"/>
      <c r="D2737" s="90"/>
      <c r="E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90"/>
    </row>
    <row r="2738" spans="3:30" x14ac:dyDescent="0.45"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90"/>
    </row>
    <row r="2739" spans="3:30" x14ac:dyDescent="0.45">
      <c r="C2739" s="90"/>
      <c r="D2739" s="90"/>
      <c r="E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90"/>
    </row>
    <row r="2740" spans="3:30" x14ac:dyDescent="0.45">
      <c r="C2740" s="90"/>
      <c r="D2740" s="90"/>
      <c r="E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90"/>
    </row>
    <row r="2741" spans="3:30" x14ac:dyDescent="0.45">
      <c r="C2741" s="90"/>
      <c r="D2741" s="90"/>
      <c r="E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90"/>
    </row>
    <row r="2742" spans="3:30" x14ac:dyDescent="0.45">
      <c r="C2742" s="90"/>
      <c r="D2742" s="90"/>
      <c r="E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90"/>
    </row>
    <row r="2743" spans="3:30" x14ac:dyDescent="0.45">
      <c r="C2743" s="90"/>
      <c r="D2743" s="90"/>
      <c r="E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90"/>
    </row>
    <row r="2744" spans="3:30" x14ac:dyDescent="0.45">
      <c r="C2744" s="90"/>
      <c r="D2744" s="90"/>
      <c r="E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90"/>
    </row>
    <row r="2745" spans="3:30" x14ac:dyDescent="0.45">
      <c r="C2745" s="90"/>
      <c r="D2745" s="90"/>
      <c r="E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90"/>
    </row>
    <row r="2746" spans="3:30" x14ac:dyDescent="0.45">
      <c r="C2746" s="90"/>
      <c r="D2746" s="90"/>
      <c r="E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90"/>
    </row>
    <row r="2747" spans="3:30" x14ac:dyDescent="0.45">
      <c r="C2747" s="90"/>
      <c r="D2747" s="90"/>
      <c r="E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90"/>
    </row>
    <row r="2748" spans="3:30" x14ac:dyDescent="0.45">
      <c r="C2748" s="90"/>
      <c r="D2748" s="90"/>
      <c r="E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90"/>
    </row>
    <row r="2749" spans="3:30" x14ac:dyDescent="0.45">
      <c r="C2749" s="90"/>
      <c r="D2749" s="90"/>
      <c r="E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90"/>
    </row>
    <row r="2750" spans="3:30" x14ac:dyDescent="0.45">
      <c r="C2750" s="90"/>
      <c r="D2750" s="90"/>
      <c r="E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90"/>
    </row>
    <row r="2751" spans="3:30" x14ac:dyDescent="0.45">
      <c r="C2751" s="90"/>
      <c r="D2751" s="90"/>
      <c r="E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90"/>
    </row>
    <row r="2752" spans="3:30" x14ac:dyDescent="0.45">
      <c r="C2752" s="90"/>
      <c r="D2752" s="90"/>
      <c r="E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90"/>
    </row>
    <row r="2753" spans="3:30" x14ac:dyDescent="0.45">
      <c r="C2753" s="90"/>
      <c r="D2753" s="90"/>
      <c r="E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90"/>
    </row>
    <row r="2754" spans="3:30" x14ac:dyDescent="0.45">
      <c r="C2754" s="90"/>
      <c r="D2754" s="90"/>
      <c r="E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90"/>
    </row>
    <row r="2755" spans="3:30" x14ac:dyDescent="0.45">
      <c r="C2755" s="90"/>
      <c r="D2755" s="90"/>
      <c r="E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90"/>
    </row>
    <row r="2756" spans="3:30" x14ac:dyDescent="0.45">
      <c r="C2756" s="90"/>
      <c r="D2756" s="90"/>
      <c r="E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90"/>
    </row>
    <row r="2757" spans="3:30" x14ac:dyDescent="0.45">
      <c r="C2757" s="90"/>
      <c r="D2757" s="90"/>
      <c r="E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90"/>
    </row>
    <row r="2758" spans="3:30" x14ac:dyDescent="0.45">
      <c r="C2758" s="90"/>
      <c r="D2758" s="90"/>
      <c r="E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90"/>
    </row>
    <row r="2759" spans="3:30" x14ac:dyDescent="0.45">
      <c r="C2759" s="90"/>
      <c r="D2759" s="90"/>
      <c r="E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90"/>
    </row>
    <row r="2760" spans="3:30" x14ac:dyDescent="0.45">
      <c r="C2760" s="90"/>
      <c r="D2760" s="90"/>
      <c r="E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90"/>
    </row>
    <row r="2761" spans="3:30" x14ac:dyDescent="0.45">
      <c r="C2761" s="90"/>
      <c r="D2761" s="90"/>
      <c r="E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90"/>
    </row>
    <row r="2762" spans="3:30" x14ac:dyDescent="0.45">
      <c r="C2762" s="90"/>
      <c r="D2762" s="90"/>
      <c r="E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90"/>
    </row>
    <row r="2763" spans="3:30" x14ac:dyDescent="0.45">
      <c r="C2763" s="90"/>
      <c r="D2763" s="90"/>
      <c r="E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90"/>
    </row>
    <row r="2764" spans="3:30" x14ac:dyDescent="0.45">
      <c r="C2764" s="90"/>
      <c r="D2764" s="90"/>
      <c r="E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90"/>
    </row>
    <row r="2765" spans="3:30" x14ac:dyDescent="0.45">
      <c r="C2765" s="90"/>
      <c r="D2765" s="90"/>
      <c r="E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90"/>
    </row>
    <row r="2766" spans="3:30" x14ac:dyDescent="0.45">
      <c r="C2766" s="90"/>
      <c r="D2766" s="90"/>
      <c r="E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90"/>
    </row>
    <row r="2767" spans="3:30" x14ac:dyDescent="0.45">
      <c r="C2767" s="90"/>
      <c r="D2767" s="90"/>
      <c r="E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90"/>
    </row>
    <row r="2768" spans="3:30" x14ac:dyDescent="0.45">
      <c r="C2768" s="90"/>
      <c r="D2768" s="90"/>
      <c r="E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90"/>
    </row>
    <row r="2769" spans="3:30" x14ac:dyDescent="0.45">
      <c r="C2769" s="90"/>
      <c r="D2769" s="90"/>
      <c r="E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90"/>
    </row>
    <row r="2770" spans="3:30" x14ac:dyDescent="0.45">
      <c r="C2770" s="90"/>
      <c r="D2770" s="90"/>
      <c r="E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90"/>
    </row>
    <row r="2771" spans="3:30" x14ac:dyDescent="0.45">
      <c r="C2771" s="90"/>
      <c r="D2771" s="90"/>
      <c r="E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90"/>
    </row>
    <row r="2772" spans="3:30" x14ac:dyDescent="0.45">
      <c r="C2772" s="90"/>
      <c r="D2772" s="90"/>
      <c r="E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90"/>
    </row>
    <row r="2773" spans="3:30" x14ac:dyDescent="0.45">
      <c r="C2773" s="90"/>
      <c r="D2773" s="90"/>
      <c r="E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90"/>
    </row>
    <row r="2774" spans="3:30" x14ac:dyDescent="0.45">
      <c r="C2774" s="90"/>
      <c r="D2774" s="90"/>
      <c r="E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90"/>
    </row>
    <row r="2775" spans="3:30" x14ac:dyDescent="0.45">
      <c r="C2775" s="90"/>
      <c r="D2775" s="90"/>
      <c r="E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90"/>
    </row>
    <row r="2776" spans="3:30" x14ac:dyDescent="0.45">
      <c r="C2776" s="90"/>
      <c r="D2776" s="90"/>
      <c r="E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90"/>
    </row>
    <row r="2777" spans="3:30" x14ac:dyDescent="0.45">
      <c r="C2777" s="90"/>
      <c r="D2777" s="90"/>
      <c r="E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90"/>
    </row>
    <row r="2778" spans="3:30" x14ac:dyDescent="0.45">
      <c r="C2778" s="90"/>
      <c r="D2778" s="90"/>
      <c r="E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90"/>
    </row>
    <row r="2779" spans="3:30" x14ac:dyDescent="0.45">
      <c r="C2779" s="90"/>
      <c r="D2779" s="90"/>
      <c r="E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90"/>
    </row>
    <row r="2780" spans="3:30" x14ac:dyDescent="0.45">
      <c r="C2780" s="90"/>
      <c r="D2780" s="90"/>
      <c r="E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90"/>
    </row>
    <row r="2781" spans="3:30" x14ac:dyDescent="0.45">
      <c r="C2781" s="90"/>
      <c r="D2781" s="90"/>
      <c r="E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90"/>
    </row>
    <row r="2782" spans="3:30" x14ac:dyDescent="0.45">
      <c r="C2782" s="90"/>
      <c r="D2782" s="90"/>
      <c r="E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90"/>
    </row>
    <row r="2783" spans="3:30" x14ac:dyDescent="0.45">
      <c r="C2783" s="90"/>
      <c r="D2783" s="90"/>
      <c r="E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90"/>
    </row>
    <row r="2784" spans="3:30" x14ac:dyDescent="0.45">
      <c r="C2784" s="90"/>
      <c r="D2784" s="90"/>
      <c r="E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90"/>
    </row>
    <row r="2785" spans="3:30" x14ac:dyDescent="0.45">
      <c r="C2785" s="90"/>
      <c r="D2785" s="90"/>
      <c r="E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90"/>
    </row>
    <row r="2786" spans="3:30" x14ac:dyDescent="0.45">
      <c r="C2786" s="90"/>
      <c r="D2786" s="90"/>
      <c r="E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90"/>
    </row>
    <row r="2787" spans="3:30" x14ac:dyDescent="0.45">
      <c r="C2787" s="90"/>
      <c r="D2787" s="90"/>
      <c r="E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90"/>
    </row>
    <row r="2788" spans="3:30" x14ac:dyDescent="0.45">
      <c r="C2788" s="90"/>
      <c r="D2788" s="90"/>
      <c r="E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90"/>
    </row>
    <row r="2789" spans="3:30" x14ac:dyDescent="0.45">
      <c r="C2789" s="90"/>
      <c r="D2789" s="90"/>
      <c r="E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90"/>
    </row>
    <row r="2790" spans="3:30" x14ac:dyDescent="0.45">
      <c r="C2790" s="90"/>
      <c r="D2790" s="90"/>
      <c r="E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90"/>
    </row>
    <row r="2791" spans="3:30" x14ac:dyDescent="0.45">
      <c r="C2791" s="90"/>
      <c r="D2791" s="90"/>
      <c r="E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90"/>
    </row>
    <row r="2792" spans="3:30" x14ac:dyDescent="0.45">
      <c r="C2792" s="90"/>
      <c r="D2792" s="90"/>
      <c r="E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90"/>
    </row>
    <row r="2793" spans="3:30" x14ac:dyDescent="0.45">
      <c r="C2793" s="90"/>
      <c r="D2793" s="90"/>
      <c r="E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90"/>
    </row>
    <row r="2794" spans="3:30" x14ac:dyDescent="0.45">
      <c r="C2794" s="90"/>
      <c r="D2794" s="90"/>
      <c r="E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90"/>
    </row>
    <row r="2795" spans="3:30" x14ac:dyDescent="0.45">
      <c r="C2795" s="90"/>
      <c r="D2795" s="90"/>
      <c r="E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90"/>
    </row>
    <row r="2796" spans="3:30" x14ac:dyDescent="0.45">
      <c r="C2796" s="90"/>
      <c r="D2796" s="90"/>
      <c r="E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90"/>
    </row>
    <row r="2797" spans="3:30" x14ac:dyDescent="0.45">
      <c r="C2797" s="90"/>
      <c r="D2797" s="90"/>
      <c r="E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90"/>
    </row>
    <row r="2798" spans="3:30" x14ac:dyDescent="0.45">
      <c r="C2798" s="90"/>
      <c r="D2798" s="90"/>
      <c r="E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90"/>
    </row>
    <row r="2799" spans="3:30" x14ac:dyDescent="0.45">
      <c r="C2799" s="90"/>
      <c r="D2799" s="90"/>
      <c r="E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90"/>
    </row>
    <row r="2800" spans="3:30" x14ac:dyDescent="0.45">
      <c r="C2800" s="90"/>
      <c r="D2800" s="90"/>
      <c r="E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90"/>
    </row>
    <row r="2801" spans="3:30" x14ac:dyDescent="0.45">
      <c r="C2801" s="90"/>
      <c r="D2801" s="90"/>
      <c r="E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90"/>
    </row>
    <row r="2802" spans="3:30" x14ac:dyDescent="0.45">
      <c r="C2802" s="90"/>
      <c r="D2802" s="90"/>
      <c r="E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90"/>
    </row>
    <row r="2803" spans="3:30" x14ac:dyDescent="0.45">
      <c r="C2803" s="90"/>
      <c r="D2803" s="90"/>
      <c r="E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90"/>
    </row>
    <row r="2804" spans="3:30" x14ac:dyDescent="0.45">
      <c r="C2804" s="90"/>
      <c r="D2804" s="90"/>
      <c r="E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90"/>
    </row>
    <row r="2805" spans="3:30" x14ac:dyDescent="0.45">
      <c r="C2805" s="90"/>
      <c r="D2805" s="90"/>
      <c r="E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90"/>
    </row>
    <row r="2806" spans="3:30" x14ac:dyDescent="0.45">
      <c r="C2806" s="90"/>
      <c r="D2806" s="90"/>
      <c r="E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90"/>
    </row>
    <row r="2807" spans="3:30" x14ac:dyDescent="0.45">
      <c r="C2807" s="90"/>
      <c r="D2807" s="90"/>
      <c r="E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90"/>
    </row>
    <row r="2808" spans="3:30" x14ac:dyDescent="0.45">
      <c r="C2808" s="90"/>
      <c r="D2808" s="90"/>
      <c r="E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90"/>
    </row>
    <row r="2809" spans="3:30" x14ac:dyDescent="0.45">
      <c r="C2809" s="90"/>
      <c r="D2809" s="90"/>
      <c r="E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90"/>
    </row>
    <row r="2810" spans="3:30" x14ac:dyDescent="0.45">
      <c r="C2810" s="90"/>
      <c r="D2810" s="90"/>
      <c r="E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90"/>
    </row>
    <row r="2811" spans="3:30" x14ac:dyDescent="0.45">
      <c r="C2811" s="90"/>
      <c r="D2811" s="90"/>
      <c r="E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90"/>
    </row>
    <row r="2812" spans="3:30" x14ac:dyDescent="0.45">
      <c r="C2812" s="90"/>
      <c r="D2812" s="90"/>
      <c r="E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90"/>
    </row>
    <row r="2813" spans="3:30" x14ac:dyDescent="0.45">
      <c r="C2813" s="90"/>
      <c r="D2813" s="90"/>
      <c r="E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90"/>
    </row>
    <row r="2814" spans="3:30" x14ac:dyDescent="0.45">
      <c r="C2814" s="90"/>
      <c r="D2814" s="90"/>
      <c r="E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90"/>
    </row>
    <row r="2815" spans="3:30" x14ac:dyDescent="0.45">
      <c r="C2815" s="90"/>
      <c r="D2815" s="90"/>
      <c r="E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90"/>
    </row>
    <row r="2816" spans="3:30" x14ac:dyDescent="0.45">
      <c r="C2816" s="90"/>
      <c r="D2816" s="90"/>
      <c r="E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90"/>
    </row>
    <row r="2817" spans="3:30" x14ac:dyDescent="0.45">
      <c r="C2817" s="90"/>
      <c r="D2817" s="90"/>
      <c r="E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90"/>
    </row>
    <row r="2818" spans="3:30" x14ac:dyDescent="0.45">
      <c r="C2818" s="90"/>
      <c r="D2818" s="90"/>
      <c r="E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90"/>
    </row>
    <row r="2819" spans="3:30" x14ac:dyDescent="0.45">
      <c r="C2819" s="90"/>
      <c r="D2819" s="90"/>
      <c r="E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90"/>
    </row>
    <row r="2820" spans="3:30" x14ac:dyDescent="0.45">
      <c r="C2820" s="90"/>
      <c r="D2820" s="90"/>
      <c r="E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90"/>
    </row>
    <row r="2821" spans="3:30" x14ac:dyDescent="0.45">
      <c r="C2821" s="90"/>
      <c r="D2821" s="90"/>
      <c r="E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90"/>
    </row>
    <row r="2822" spans="3:30" x14ac:dyDescent="0.45">
      <c r="C2822" s="90"/>
      <c r="D2822" s="90"/>
      <c r="E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90"/>
    </row>
    <row r="2823" spans="3:30" x14ac:dyDescent="0.45">
      <c r="C2823" s="90"/>
      <c r="D2823" s="90"/>
      <c r="E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90"/>
    </row>
    <row r="2824" spans="3:30" x14ac:dyDescent="0.45">
      <c r="C2824" s="90"/>
      <c r="D2824" s="90"/>
      <c r="E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90"/>
    </row>
    <row r="2825" spans="3:30" x14ac:dyDescent="0.45">
      <c r="C2825" s="90"/>
      <c r="D2825" s="90"/>
      <c r="E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90"/>
    </row>
    <row r="2826" spans="3:30" x14ac:dyDescent="0.45">
      <c r="C2826" s="90"/>
      <c r="D2826" s="90"/>
      <c r="E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90"/>
    </row>
    <row r="2827" spans="3:30" x14ac:dyDescent="0.45">
      <c r="C2827" s="90"/>
      <c r="D2827" s="90"/>
      <c r="E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90"/>
    </row>
    <row r="2828" spans="3:30" x14ac:dyDescent="0.45">
      <c r="C2828" s="90"/>
      <c r="D2828" s="90"/>
      <c r="E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90"/>
    </row>
    <row r="2829" spans="3:30" x14ac:dyDescent="0.45">
      <c r="C2829" s="90"/>
      <c r="D2829" s="90"/>
      <c r="E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90"/>
    </row>
    <row r="2830" spans="3:30" x14ac:dyDescent="0.45">
      <c r="C2830" s="90"/>
      <c r="D2830" s="90"/>
      <c r="E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90"/>
    </row>
    <row r="2831" spans="3:30" x14ac:dyDescent="0.45">
      <c r="C2831" s="90"/>
      <c r="D2831" s="90"/>
      <c r="E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90"/>
    </row>
    <row r="2832" spans="3:30" x14ac:dyDescent="0.45">
      <c r="C2832" s="90"/>
      <c r="D2832" s="90"/>
      <c r="E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90"/>
    </row>
    <row r="2833" spans="3:30" x14ac:dyDescent="0.45">
      <c r="C2833" s="90"/>
      <c r="D2833" s="90"/>
      <c r="E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90"/>
    </row>
    <row r="2834" spans="3:30" x14ac:dyDescent="0.45">
      <c r="C2834" s="90"/>
      <c r="D2834" s="90"/>
      <c r="E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90"/>
    </row>
    <row r="2835" spans="3:30" x14ac:dyDescent="0.45">
      <c r="C2835" s="90"/>
      <c r="D2835" s="90"/>
      <c r="E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90"/>
    </row>
    <row r="2836" spans="3:30" x14ac:dyDescent="0.45">
      <c r="C2836" s="90"/>
      <c r="D2836" s="90"/>
      <c r="E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90"/>
    </row>
    <row r="2837" spans="3:30" x14ac:dyDescent="0.45">
      <c r="C2837" s="90"/>
      <c r="D2837" s="90"/>
      <c r="E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90"/>
    </row>
    <row r="2838" spans="3:30" x14ac:dyDescent="0.45">
      <c r="C2838" s="90"/>
      <c r="D2838" s="90"/>
      <c r="E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90"/>
    </row>
    <row r="2839" spans="3:30" x14ac:dyDescent="0.45">
      <c r="C2839" s="90"/>
      <c r="D2839" s="90"/>
      <c r="E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90"/>
    </row>
    <row r="2840" spans="3:30" x14ac:dyDescent="0.45">
      <c r="C2840" s="90"/>
      <c r="D2840" s="90"/>
      <c r="E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90"/>
    </row>
    <row r="2841" spans="3:30" x14ac:dyDescent="0.45">
      <c r="C2841" s="90"/>
      <c r="D2841" s="90"/>
      <c r="E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90"/>
    </row>
    <row r="2842" spans="3:30" x14ac:dyDescent="0.45">
      <c r="C2842" s="90"/>
      <c r="D2842" s="90"/>
      <c r="E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90"/>
    </row>
    <row r="2843" spans="3:30" x14ac:dyDescent="0.45">
      <c r="C2843" s="90"/>
      <c r="D2843" s="90"/>
      <c r="E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90"/>
    </row>
    <row r="2844" spans="3:30" x14ac:dyDescent="0.45">
      <c r="C2844" s="90"/>
      <c r="D2844" s="90"/>
      <c r="E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90"/>
    </row>
    <row r="2845" spans="3:30" x14ac:dyDescent="0.45">
      <c r="C2845" s="90"/>
      <c r="D2845" s="90"/>
      <c r="E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90"/>
    </row>
    <row r="2846" spans="3:30" x14ac:dyDescent="0.45">
      <c r="C2846" s="90"/>
      <c r="D2846" s="90"/>
      <c r="E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90"/>
    </row>
    <row r="2847" spans="3:30" x14ac:dyDescent="0.45">
      <c r="C2847" s="90"/>
      <c r="D2847" s="90"/>
      <c r="E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90"/>
    </row>
    <row r="2848" spans="3:30" x14ac:dyDescent="0.45">
      <c r="C2848" s="90"/>
      <c r="D2848" s="90"/>
      <c r="E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90"/>
    </row>
    <row r="2849" spans="3:30" x14ac:dyDescent="0.45">
      <c r="C2849" s="90"/>
      <c r="D2849" s="90"/>
      <c r="E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90"/>
    </row>
    <row r="2850" spans="3:30" x14ac:dyDescent="0.45">
      <c r="C2850" s="90"/>
      <c r="D2850" s="90"/>
      <c r="E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90"/>
    </row>
    <row r="2851" spans="3:30" x14ac:dyDescent="0.45">
      <c r="C2851" s="90"/>
      <c r="D2851" s="90"/>
      <c r="E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90"/>
    </row>
    <row r="2852" spans="3:30" x14ac:dyDescent="0.45">
      <c r="C2852" s="90"/>
      <c r="D2852" s="90"/>
      <c r="E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90"/>
    </row>
    <row r="2853" spans="3:30" x14ac:dyDescent="0.45">
      <c r="C2853" s="90"/>
      <c r="D2853" s="90"/>
      <c r="E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90"/>
    </row>
    <row r="2854" spans="3:30" x14ac:dyDescent="0.45">
      <c r="C2854" s="90"/>
      <c r="D2854" s="90"/>
      <c r="E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90"/>
    </row>
    <row r="2855" spans="3:30" x14ac:dyDescent="0.45">
      <c r="C2855" s="90"/>
      <c r="D2855" s="90"/>
      <c r="E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90"/>
    </row>
    <row r="2856" spans="3:30" x14ac:dyDescent="0.45">
      <c r="C2856" s="90"/>
      <c r="D2856" s="90"/>
      <c r="E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90"/>
    </row>
    <row r="2857" spans="3:30" x14ac:dyDescent="0.45">
      <c r="C2857" s="90"/>
      <c r="D2857" s="90"/>
      <c r="E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90"/>
    </row>
    <row r="2858" spans="3:30" x14ac:dyDescent="0.45">
      <c r="C2858" s="90"/>
      <c r="D2858" s="90"/>
      <c r="E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90"/>
    </row>
    <row r="2859" spans="3:30" x14ac:dyDescent="0.45">
      <c r="C2859" s="90"/>
      <c r="D2859" s="90"/>
      <c r="E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90"/>
    </row>
    <row r="2860" spans="3:30" x14ac:dyDescent="0.45">
      <c r="C2860" s="90"/>
      <c r="D2860" s="90"/>
      <c r="E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90"/>
    </row>
    <row r="2861" spans="3:30" x14ac:dyDescent="0.45">
      <c r="C2861" s="90"/>
      <c r="D2861" s="90"/>
      <c r="E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90"/>
    </row>
    <row r="2862" spans="3:30" x14ac:dyDescent="0.45">
      <c r="C2862" s="90"/>
      <c r="D2862" s="90"/>
      <c r="E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90"/>
    </row>
    <row r="2863" spans="3:30" x14ac:dyDescent="0.45">
      <c r="C2863" s="90"/>
      <c r="D2863" s="90"/>
      <c r="E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90"/>
    </row>
    <row r="2864" spans="3:30" x14ac:dyDescent="0.45">
      <c r="C2864" s="90"/>
      <c r="D2864" s="90"/>
      <c r="E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90"/>
    </row>
    <row r="2865" spans="3:30" x14ac:dyDescent="0.45">
      <c r="C2865" s="90"/>
      <c r="D2865" s="90"/>
      <c r="E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90"/>
    </row>
    <row r="2866" spans="3:30" x14ac:dyDescent="0.45">
      <c r="C2866" s="90"/>
      <c r="D2866" s="90"/>
      <c r="E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90"/>
    </row>
    <row r="2867" spans="3:30" x14ac:dyDescent="0.45">
      <c r="C2867" s="90"/>
      <c r="D2867" s="90"/>
      <c r="E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90"/>
    </row>
    <row r="2868" spans="3:30" x14ac:dyDescent="0.45">
      <c r="C2868" s="90"/>
      <c r="D2868" s="90"/>
      <c r="E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90"/>
    </row>
    <row r="2869" spans="3:30" x14ac:dyDescent="0.45">
      <c r="C2869" s="90"/>
      <c r="D2869" s="90"/>
      <c r="E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90"/>
    </row>
    <row r="2870" spans="3:30" x14ac:dyDescent="0.45">
      <c r="C2870" s="90"/>
      <c r="D2870" s="90"/>
      <c r="E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90"/>
    </row>
    <row r="2871" spans="3:30" x14ac:dyDescent="0.45">
      <c r="C2871" s="90"/>
      <c r="D2871" s="90"/>
      <c r="E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90"/>
    </row>
    <row r="2872" spans="3:30" x14ac:dyDescent="0.45">
      <c r="C2872" s="90"/>
      <c r="D2872" s="90"/>
      <c r="E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90"/>
    </row>
    <row r="2873" spans="3:30" x14ac:dyDescent="0.45">
      <c r="C2873" s="90"/>
      <c r="D2873" s="90"/>
      <c r="E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90"/>
    </row>
    <row r="2874" spans="3:30" x14ac:dyDescent="0.45">
      <c r="C2874" s="90"/>
      <c r="D2874" s="90"/>
      <c r="E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90"/>
    </row>
    <row r="2875" spans="3:30" x14ac:dyDescent="0.45">
      <c r="C2875" s="90"/>
      <c r="D2875" s="90"/>
      <c r="E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90"/>
    </row>
    <row r="2876" spans="3:30" x14ac:dyDescent="0.45">
      <c r="C2876" s="90"/>
      <c r="D2876" s="90"/>
      <c r="E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90"/>
    </row>
    <row r="2877" spans="3:30" x14ac:dyDescent="0.45">
      <c r="C2877" s="90"/>
      <c r="D2877" s="90"/>
      <c r="E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90"/>
    </row>
    <row r="2878" spans="3:30" x14ac:dyDescent="0.45">
      <c r="C2878" s="90"/>
      <c r="D2878" s="90"/>
      <c r="E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90"/>
    </row>
    <row r="2879" spans="3:30" x14ac:dyDescent="0.45">
      <c r="C2879" s="90"/>
      <c r="D2879" s="90"/>
      <c r="E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90"/>
    </row>
    <row r="2880" spans="3:30" x14ac:dyDescent="0.45">
      <c r="C2880" s="90"/>
      <c r="D2880" s="90"/>
      <c r="E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90"/>
    </row>
    <row r="2881" spans="3:30" x14ac:dyDescent="0.45">
      <c r="C2881" s="90"/>
      <c r="D2881" s="90"/>
      <c r="E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90"/>
    </row>
    <row r="2882" spans="3:30" x14ac:dyDescent="0.45">
      <c r="C2882" s="90"/>
      <c r="D2882" s="90"/>
      <c r="E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90"/>
    </row>
    <row r="2883" spans="3:30" x14ac:dyDescent="0.45">
      <c r="C2883" s="90"/>
      <c r="D2883" s="90"/>
      <c r="E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90"/>
    </row>
    <row r="2884" spans="3:30" x14ac:dyDescent="0.45">
      <c r="C2884" s="90"/>
      <c r="D2884" s="90"/>
      <c r="E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90"/>
    </row>
    <row r="2885" spans="3:30" x14ac:dyDescent="0.45">
      <c r="C2885" s="90"/>
      <c r="D2885" s="90"/>
      <c r="E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90"/>
    </row>
    <row r="2886" spans="3:30" x14ac:dyDescent="0.45">
      <c r="C2886" s="90"/>
      <c r="D2886" s="90"/>
      <c r="E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90"/>
    </row>
    <row r="2887" spans="3:30" x14ac:dyDescent="0.45">
      <c r="C2887" s="90"/>
      <c r="D2887" s="90"/>
      <c r="E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90"/>
    </row>
    <row r="2888" spans="3:30" x14ac:dyDescent="0.45">
      <c r="C2888" s="90"/>
      <c r="D2888" s="90"/>
      <c r="E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90"/>
    </row>
    <row r="2889" spans="3:30" x14ac:dyDescent="0.45">
      <c r="C2889" s="90"/>
      <c r="D2889" s="90"/>
      <c r="E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90"/>
    </row>
    <row r="2890" spans="3:30" x14ac:dyDescent="0.45">
      <c r="C2890" s="90"/>
      <c r="D2890" s="90"/>
      <c r="E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90"/>
    </row>
    <row r="2891" spans="3:30" x14ac:dyDescent="0.45">
      <c r="C2891" s="90"/>
      <c r="D2891" s="90"/>
      <c r="E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90"/>
    </row>
    <row r="2892" spans="3:30" x14ac:dyDescent="0.45">
      <c r="C2892" s="90"/>
      <c r="D2892" s="90"/>
      <c r="E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90"/>
    </row>
    <row r="2893" spans="3:30" x14ac:dyDescent="0.45">
      <c r="C2893" s="90"/>
      <c r="D2893" s="90"/>
      <c r="E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90"/>
    </row>
    <row r="2894" spans="3:30" x14ac:dyDescent="0.45">
      <c r="C2894" s="90"/>
      <c r="D2894" s="90"/>
      <c r="E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90"/>
    </row>
    <row r="2895" spans="3:30" x14ac:dyDescent="0.45">
      <c r="C2895" s="90"/>
      <c r="D2895" s="90"/>
      <c r="E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90"/>
    </row>
    <row r="2896" spans="3:30" x14ac:dyDescent="0.45">
      <c r="C2896" s="90"/>
      <c r="D2896" s="90"/>
      <c r="E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90"/>
    </row>
    <row r="2897" spans="3:30" x14ac:dyDescent="0.45">
      <c r="C2897" s="90"/>
      <c r="D2897" s="90"/>
      <c r="E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90"/>
    </row>
    <row r="2898" spans="3:30" x14ac:dyDescent="0.45">
      <c r="C2898" s="90"/>
      <c r="D2898" s="90"/>
      <c r="E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90"/>
    </row>
    <row r="2899" spans="3:30" x14ac:dyDescent="0.45">
      <c r="C2899" s="90"/>
      <c r="D2899" s="90"/>
      <c r="E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90"/>
    </row>
    <row r="2900" spans="3:30" x14ac:dyDescent="0.45">
      <c r="C2900" s="90"/>
      <c r="D2900" s="90"/>
      <c r="E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90"/>
    </row>
    <row r="2901" spans="3:30" x14ac:dyDescent="0.45">
      <c r="C2901" s="90"/>
      <c r="D2901" s="90"/>
      <c r="E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90"/>
    </row>
    <row r="2902" spans="3:30" x14ac:dyDescent="0.45">
      <c r="C2902" s="90"/>
      <c r="D2902" s="90"/>
      <c r="E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90"/>
    </row>
    <row r="2903" spans="3:30" x14ac:dyDescent="0.45">
      <c r="C2903" s="90"/>
      <c r="D2903" s="90"/>
      <c r="E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90"/>
    </row>
    <row r="2904" spans="3:30" x14ac:dyDescent="0.45">
      <c r="C2904" s="90"/>
      <c r="D2904" s="90"/>
      <c r="E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90"/>
    </row>
    <row r="2905" spans="3:30" x14ac:dyDescent="0.45">
      <c r="C2905" s="90"/>
      <c r="D2905" s="90"/>
      <c r="E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90"/>
    </row>
    <row r="2906" spans="3:30" x14ac:dyDescent="0.45">
      <c r="C2906" s="90"/>
      <c r="D2906" s="90"/>
      <c r="E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90"/>
    </row>
    <row r="2907" spans="3:30" x14ac:dyDescent="0.45">
      <c r="C2907" s="90"/>
      <c r="D2907" s="90"/>
      <c r="E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90"/>
    </row>
    <row r="2908" spans="3:30" x14ac:dyDescent="0.45">
      <c r="C2908" s="90"/>
      <c r="D2908" s="90"/>
      <c r="E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90"/>
    </row>
    <row r="2909" spans="3:30" x14ac:dyDescent="0.45">
      <c r="C2909" s="90"/>
      <c r="D2909" s="90"/>
      <c r="E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90"/>
    </row>
    <row r="2910" spans="3:30" x14ac:dyDescent="0.45">
      <c r="C2910" s="90"/>
      <c r="D2910" s="90"/>
      <c r="E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90"/>
    </row>
    <row r="2911" spans="3:30" x14ac:dyDescent="0.45">
      <c r="C2911" s="90"/>
      <c r="D2911" s="90"/>
      <c r="E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90"/>
    </row>
    <row r="2912" spans="3:30" x14ac:dyDescent="0.45">
      <c r="C2912" s="90"/>
      <c r="D2912" s="90"/>
      <c r="E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90"/>
    </row>
    <row r="2913" spans="3:30" x14ac:dyDescent="0.45">
      <c r="C2913" s="90"/>
      <c r="D2913" s="90"/>
      <c r="E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90"/>
    </row>
    <row r="2914" spans="3:30" x14ac:dyDescent="0.45">
      <c r="C2914" s="90"/>
      <c r="D2914" s="90"/>
      <c r="E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90"/>
    </row>
    <row r="2915" spans="3:30" x14ac:dyDescent="0.45">
      <c r="C2915" s="90"/>
      <c r="D2915" s="90"/>
      <c r="E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90"/>
    </row>
    <row r="2916" spans="3:30" x14ac:dyDescent="0.45">
      <c r="C2916" s="90"/>
      <c r="D2916" s="90"/>
      <c r="E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90"/>
    </row>
    <row r="2917" spans="3:30" x14ac:dyDescent="0.45">
      <c r="C2917" s="90"/>
      <c r="D2917" s="90"/>
      <c r="E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90"/>
    </row>
    <row r="2918" spans="3:30" x14ac:dyDescent="0.45">
      <c r="C2918" s="90"/>
      <c r="D2918" s="90"/>
      <c r="E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90"/>
    </row>
    <row r="2919" spans="3:30" x14ac:dyDescent="0.45">
      <c r="C2919" s="90"/>
      <c r="D2919" s="90"/>
      <c r="E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90"/>
    </row>
    <row r="2920" spans="3:30" x14ac:dyDescent="0.45">
      <c r="C2920" s="90"/>
      <c r="D2920" s="90"/>
      <c r="E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90"/>
    </row>
    <row r="2921" spans="3:30" x14ac:dyDescent="0.45">
      <c r="C2921" s="90"/>
      <c r="D2921" s="90"/>
      <c r="E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90"/>
    </row>
    <row r="2922" spans="3:30" x14ac:dyDescent="0.45">
      <c r="C2922" s="90"/>
      <c r="D2922" s="90"/>
      <c r="E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90"/>
    </row>
    <row r="2923" spans="3:30" x14ac:dyDescent="0.45">
      <c r="C2923" s="90"/>
      <c r="D2923" s="90"/>
      <c r="E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90"/>
    </row>
    <row r="2924" spans="3:30" x14ac:dyDescent="0.45">
      <c r="C2924" s="90"/>
      <c r="D2924" s="90"/>
      <c r="E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90"/>
    </row>
    <row r="2925" spans="3:30" x14ac:dyDescent="0.45">
      <c r="C2925" s="90"/>
      <c r="D2925" s="90"/>
      <c r="E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90"/>
    </row>
    <row r="2926" spans="3:30" x14ac:dyDescent="0.45">
      <c r="C2926" s="90"/>
      <c r="D2926" s="90"/>
      <c r="E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90"/>
    </row>
    <row r="2927" spans="3:30" x14ac:dyDescent="0.45">
      <c r="C2927" s="90"/>
      <c r="D2927" s="90"/>
      <c r="E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90"/>
    </row>
    <row r="2928" spans="3:30" x14ac:dyDescent="0.45">
      <c r="C2928" s="90"/>
      <c r="D2928" s="90"/>
      <c r="E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90"/>
    </row>
    <row r="2929" spans="3:30" x14ac:dyDescent="0.45">
      <c r="C2929" s="90"/>
      <c r="D2929" s="90"/>
      <c r="E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90"/>
    </row>
    <row r="2930" spans="3:30" x14ac:dyDescent="0.45">
      <c r="C2930" s="90"/>
      <c r="D2930" s="90"/>
      <c r="E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90"/>
    </row>
    <row r="2931" spans="3:30" x14ac:dyDescent="0.45">
      <c r="C2931" s="90"/>
      <c r="D2931" s="90"/>
      <c r="E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90"/>
    </row>
    <row r="2932" spans="3:30" x14ac:dyDescent="0.45">
      <c r="C2932" s="90"/>
      <c r="D2932" s="90"/>
      <c r="E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90"/>
    </row>
    <row r="2933" spans="3:30" x14ac:dyDescent="0.45">
      <c r="C2933" s="90"/>
      <c r="D2933" s="90"/>
      <c r="E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90"/>
    </row>
    <row r="2934" spans="3:30" x14ac:dyDescent="0.45">
      <c r="C2934" s="90"/>
      <c r="D2934" s="90"/>
      <c r="E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90"/>
    </row>
    <row r="2935" spans="3:30" x14ac:dyDescent="0.45">
      <c r="C2935" s="90"/>
      <c r="D2935" s="90"/>
      <c r="E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90"/>
    </row>
    <row r="2936" spans="3:30" x14ac:dyDescent="0.45">
      <c r="C2936" s="90"/>
      <c r="D2936" s="90"/>
      <c r="E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90"/>
    </row>
    <row r="2937" spans="3:30" x14ac:dyDescent="0.45">
      <c r="C2937" s="90"/>
      <c r="D2937" s="90"/>
      <c r="E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90"/>
    </row>
    <row r="2938" spans="3:30" x14ac:dyDescent="0.45">
      <c r="C2938" s="90"/>
      <c r="D2938" s="90"/>
      <c r="E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90"/>
    </row>
    <row r="2939" spans="3:30" x14ac:dyDescent="0.45">
      <c r="C2939" s="90"/>
      <c r="D2939" s="90"/>
      <c r="E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90"/>
    </row>
    <row r="2940" spans="3:30" x14ac:dyDescent="0.45">
      <c r="C2940" s="90"/>
      <c r="D2940" s="90"/>
      <c r="E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90"/>
    </row>
    <row r="2941" spans="3:30" x14ac:dyDescent="0.45">
      <c r="C2941" s="90"/>
      <c r="D2941" s="90"/>
      <c r="E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90"/>
    </row>
    <row r="2942" spans="3:30" x14ac:dyDescent="0.45">
      <c r="C2942" s="90"/>
      <c r="D2942" s="90"/>
      <c r="E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90"/>
    </row>
    <row r="2943" spans="3:30" x14ac:dyDescent="0.45">
      <c r="C2943" s="90"/>
      <c r="D2943" s="90"/>
      <c r="E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90"/>
    </row>
    <row r="2944" spans="3:30" x14ac:dyDescent="0.45">
      <c r="C2944" s="90"/>
      <c r="D2944" s="90"/>
      <c r="E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90"/>
    </row>
    <row r="2945" spans="3:30" x14ac:dyDescent="0.45">
      <c r="C2945" s="90"/>
      <c r="D2945" s="90"/>
      <c r="E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90"/>
    </row>
    <row r="2946" spans="3:30" x14ac:dyDescent="0.45">
      <c r="C2946" s="90"/>
      <c r="D2946" s="90"/>
      <c r="E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90"/>
    </row>
    <row r="2947" spans="3:30" x14ac:dyDescent="0.45">
      <c r="C2947" s="90"/>
      <c r="D2947" s="90"/>
      <c r="E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90"/>
    </row>
    <row r="2948" spans="3:30" x14ac:dyDescent="0.45">
      <c r="C2948" s="90"/>
      <c r="D2948" s="90"/>
      <c r="E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90"/>
    </row>
    <row r="2949" spans="3:30" x14ac:dyDescent="0.45">
      <c r="C2949" s="90"/>
      <c r="D2949" s="90"/>
      <c r="E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90"/>
    </row>
    <row r="2950" spans="3:30" x14ac:dyDescent="0.45">
      <c r="C2950" s="90"/>
      <c r="D2950" s="90"/>
      <c r="E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90"/>
    </row>
    <row r="2951" spans="3:30" x14ac:dyDescent="0.45">
      <c r="C2951" s="90"/>
      <c r="D2951" s="90"/>
      <c r="E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90"/>
    </row>
    <row r="2952" spans="3:30" x14ac:dyDescent="0.45">
      <c r="C2952" s="90"/>
      <c r="D2952" s="90"/>
      <c r="E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90"/>
    </row>
    <row r="2953" spans="3:30" x14ac:dyDescent="0.45">
      <c r="C2953" s="90"/>
      <c r="D2953" s="90"/>
      <c r="E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90"/>
    </row>
    <row r="2954" spans="3:30" x14ac:dyDescent="0.45">
      <c r="C2954" s="90"/>
      <c r="D2954" s="90"/>
      <c r="E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90"/>
    </row>
    <row r="2955" spans="3:30" x14ac:dyDescent="0.45">
      <c r="C2955" s="90"/>
      <c r="D2955" s="90"/>
      <c r="E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90"/>
    </row>
    <row r="2956" spans="3:30" x14ac:dyDescent="0.45">
      <c r="C2956" s="90"/>
      <c r="D2956" s="90"/>
      <c r="E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90"/>
    </row>
    <row r="2957" spans="3:30" x14ac:dyDescent="0.45">
      <c r="C2957" s="90"/>
      <c r="D2957" s="90"/>
      <c r="E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90"/>
    </row>
    <row r="2958" spans="3:30" x14ac:dyDescent="0.45">
      <c r="C2958" s="90"/>
      <c r="D2958" s="90"/>
      <c r="E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90"/>
    </row>
    <row r="2959" spans="3:30" x14ac:dyDescent="0.45">
      <c r="C2959" s="90"/>
      <c r="D2959" s="90"/>
      <c r="E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90"/>
    </row>
    <row r="2960" spans="3:30" x14ac:dyDescent="0.45">
      <c r="C2960" s="90"/>
      <c r="D2960" s="90"/>
      <c r="E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90"/>
    </row>
    <row r="2961" spans="3:30" x14ac:dyDescent="0.45">
      <c r="C2961" s="90"/>
      <c r="D2961" s="90"/>
      <c r="E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90"/>
    </row>
    <row r="2962" spans="3:30" x14ac:dyDescent="0.45">
      <c r="C2962" s="90"/>
      <c r="D2962" s="90"/>
      <c r="E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90"/>
    </row>
    <row r="2963" spans="3:30" x14ac:dyDescent="0.45">
      <c r="C2963" s="90"/>
      <c r="D2963" s="90"/>
      <c r="E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90"/>
    </row>
    <row r="2964" spans="3:30" x14ac:dyDescent="0.45">
      <c r="C2964" s="90"/>
      <c r="D2964" s="90"/>
      <c r="E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90"/>
    </row>
    <row r="2965" spans="3:30" x14ac:dyDescent="0.45">
      <c r="C2965" s="90"/>
      <c r="D2965" s="90"/>
      <c r="E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90"/>
    </row>
    <row r="2966" spans="3:30" x14ac:dyDescent="0.45">
      <c r="C2966" s="90"/>
      <c r="D2966" s="90"/>
      <c r="E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90"/>
    </row>
    <row r="2967" spans="3:30" x14ac:dyDescent="0.45">
      <c r="C2967" s="90"/>
      <c r="D2967" s="90"/>
      <c r="E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90"/>
    </row>
    <row r="2968" spans="3:30" x14ac:dyDescent="0.45">
      <c r="C2968" s="90"/>
      <c r="D2968" s="90"/>
      <c r="E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90"/>
    </row>
    <row r="2969" spans="3:30" x14ac:dyDescent="0.45">
      <c r="C2969" s="90"/>
      <c r="D2969" s="90"/>
      <c r="E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90"/>
    </row>
    <row r="2970" spans="3:30" x14ac:dyDescent="0.45">
      <c r="C2970" s="90"/>
      <c r="D2970" s="90"/>
      <c r="E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90"/>
    </row>
    <row r="2971" spans="3:30" x14ac:dyDescent="0.45">
      <c r="C2971" s="90"/>
      <c r="D2971" s="90"/>
      <c r="E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90"/>
    </row>
    <row r="2972" spans="3:30" x14ac:dyDescent="0.45">
      <c r="C2972" s="90"/>
      <c r="D2972" s="90"/>
      <c r="E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90"/>
    </row>
    <row r="2973" spans="3:30" x14ac:dyDescent="0.45">
      <c r="C2973" s="90"/>
      <c r="D2973" s="90"/>
      <c r="E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90"/>
    </row>
    <row r="2974" spans="3:30" x14ac:dyDescent="0.45">
      <c r="C2974" s="90"/>
      <c r="D2974" s="90"/>
      <c r="E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90"/>
    </row>
    <row r="2975" spans="3:30" x14ac:dyDescent="0.45">
      <c r="C2975" s="90"/>
      <c r="D2975" s="90"/>
      <c r="E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90"/>
    </row>
    <row r="2976" spans="3:30" x14ac:dyDescent="0.45">
      <c r="C2976" s="90"/>
      <c r="D2976" s="90"/>
      <c r="E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90"/>
    </row>
    <row r="2977" spans="3:30" x14ac:dyDescent="0.45">
      <c r="C2977" s="90"/>
      <c r="D2977" s="90"/>
      <c r="E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90"/>
    </row>
    <row r="2978" spans="3:30" x14ac:dyDescent="0.45">
      <c r="C2978" s="90"/>
      <c r="D2978" s="90"/>
      <c r="E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90"/>
    </row>
    <row r="2979" spans="3:30" x14ac:dyDescent="0.45">
      <c r="C2979" s="90"/>
      <c r="D2979" s="90"/>
      <c r="E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90"/>
    </row>
    <row r="2980" spans="3:30" x14ac:dyDescent="0.45">
      <c r="C2980" s="90"/>
      <c r="D2980" s="90"/>
      <c r="E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90"/>
    </row>
    <row r="2981" spans="3:30" x14ac:dyDescent="0.45">
      <c r="C2981" s="90"/>
      <c r="D2981" s="90"/>
      <c r="E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90"/>
    </row>
    <row r="2982" spans="3:30" x14ac:dyDescent="0.45">
      <c r="C2982" s="90"/>
      <c r="D2982" s="90"/>
      <c r="E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90"/>
    </row>
    <row r="2983" spans="3:30" x14ac:dyDescent="0.45">
      <c r="C2983" s="90"/>
      <c r="D2983" s="90"/>
      <c r="E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90"/>
    </row>
    <row r="2984" spans="3:30" x14ac:dyDescent="0.45">
      <c r="C2984" s="90"/>
      <c r="D2984" s="90"/>
      <c r="E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90"/>
    </row>
    <row r="2985" spans="3:30" x14ac:dyDescent="0.45">
      <c r="C2985" s="90"/>
      <c r="D2985" s="90"/>
      <c r="E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90"/>
    </row>
    <row r="2986" spans="3:30" x14ac:dyDescent="0.45">
      <c r="C2986" s="90"/>
      <c r="D2986" s="90"/>
      <c r="E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90"/>
    </row>
    <row r="2987" spans="3:30" x14ac:dyDescent="0.45">
      <c r="C2987" s="90"/>
      <c r="D2987" s="90"/>
      <c r="E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90"/>
    </row>
    <row r="2988" spans="3:30" x14ac:dyDescent="0.45">
      <c r="C2988" s="90"/>
      <c r="D2988" s="90"/>
      <c r="E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90"/>
    </row>
    <row r="2989" spans="3:30" x14ac:dyDescent="0.45">
      <c r="C2989" s="90"/>
      <c r="D2989" s="90"/>
      <c r="E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90"/>
    </row>
    <row r="2990" spans="3:30" x14ac:dyDescent="0.45">
      <c r="C2990" s="90"/>
      <c r="D2990" s="90"/>
      <c r="E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90"/>
    </row>
    <row r="2991" spans="3:30" x14ac:dyDescent="0.45">
      <c r="C2991" s="90"/>
      <c r="D2991" s="90"/>
      <c r="E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90"/>
    </row>
    <row r="2992" spans="3:30" x14ac:dyDescent="0.45">
      <c r="C2992" s="90"/>
      <c r="D2992" s="90"/>
      <c r="E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90"/>
    </row>
    <row r="2993" spans="3:30" x14ac:dyDescent="0.45">
      <c r="C2993" s="90"/>
      <c r="D2993" s="90"/>
      <c r="E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90"/>
    </row>
    <row r="2994" spans="3:30" x14ac:dyDescent="0.45">
      <c r="C2994" s="90"/>
      <c r="D2994" s="90"/>
      <c r="E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90"/>
    </row>
    <row r="2995" spans="3:30" x14ac:dyDescent="0.45">
      <c r="C2995" s="90"/>
      <c r="D2995" s="90"/>
      <c r="E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90"/>
    </row>
    <row r="2996" spans="3:30" x14ac:dyDescent="0.45">
      <c r="C2996" s="90"/>
      <c r="D2996" s="90"/>
      <c r="E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90"/>
    </row>
    <row r="2997" spans="3:30" x14ac:dyDescent="0.45">
      <c r="C2997" s="90"/>
      <c r="D2997" s="90"/>
      <c r="E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90"/>
    </row>
    <row r="2998" spans="3:30" x14ac:dyDescent="0.45">
      <c r="C2998" s="90"/>
      <c r="D2998" s="90"/>
      <c r="E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90"/>
    </row>
    <row r="2999" spans="3:30" x14ac:dyDescent="0.45">
      <c r="C2999" s="90"/>
      <c r="D2999" s="90"/>
      <c r="E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90"/>
    </row>
    <row r="3000" spans="3:30" x14ac:dyDescent="0.45">
      <c r="C3000" s="90"/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90"/>
    </row>
    <row r="3001" spans="3:30" x14ac:dyDescent="0.45">
      <c r="C3001" s="90"/>
      <c r="D3001" s="90"/>
      <c r="E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90"/>
    </row>
  </sheetData>
  <mergeCells count="2">
    <mergeCell ref="U18:Y18"/>
    <mergeCell ref="Z18:A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235"/>
  <sheetViews>
    <sheetView topLeftCell="AF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105</v>
      </c>
      <c r="C8" s="6" t="e">
        <f>#REF!</f>
        <v>#REF!</v>
      </c>
      <c r="D8" s="6" t="e">
        <f>#REF!</f>
        <v>#REF!</v>
      </c>
      <c r="E8" s="6"/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/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s="66" customFormat="1" x14ac:dyDescent="0.45">
      <c r="A107" s="12"/>
      <c r="B107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81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 t="e">
        <f t="shared" si="7"/>
        <v>#REF!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13" x14ac:dyDescent="0.45">
      <c r="C209" s="9"/>
    </row>
    <row r="210" spans="3:13" x14ac:dyDescent="0.45">
      <c r="C210" s="9"/>
    </row>
    <row r="211" spans="3:13" x14ac:dyDescent="0.45">
      <c r="C211" s="9"/>
    </row>
    <row r="212" spans="3:13" x14ac:dyDescent="0.45">
      <c r="C212" s="9"/>
    </row>
    <row r="213" spans="3:13" x14ac:dyDescent="0.45">
      <c r="C213" s="9"/>
    </row>
    <row r="214" spans="3:13" x14ac:dyDescent="0.45">
      <c r="C214" s="9"/>
      <c r="M214" s="79">
        <v>9279.33</v>
      </c>
    </row>
    <row r="215" spans="3:13" x14ac:dyDescent="0.45">
      <c r="C215" s="9"/>
    </row>
    <row r="216" spans="3:13" x14ac:dyDescent="0.45">
      <c r="C216" s="9"/>
    </row>
    <row r="217" spans="3:13" x14ac:dyDescent="0.45">
      <c r="C217" s="9"/>
    </row>
    <row r="218" spans="3:13" x14ac:dyDescent="0.45">
      <c r="C218" s="9"/>
    </row>
    <row r="219" spans="3:13" x14ac:dyDescent="0.45">
      <c r="C219" s="9"/>
    </row>
    <row r="220" spans="3:13" x14ac:dyDescent="0.45">
      <c r="C220" s="9"/>
    </row>
    <row r="221" spans="3:13" x14ac:dyDescent="0.45">
      <c r="C221" s="9"/>
    </row>
    <row r="222" spans="3:13" x14ac:dyDescent="0.45">
      <c r="C222" s="9"/>
    </row>
    <row r="223" spans="3:13" x14ac:dyDescent="0.45">
      <c r="C223" s="9"/>
    </row>
    <row r="224" spans="3:1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Z236"/>
  <sheetViews>
    <sheetView topLeftCell="AG1" zoomScale="80" zoomScaleNormal="80" workbookViewId="0">
      <pane ySplit="6" topLeftCell="A71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2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52" t="s">
        <v>105</v>
      </c>
      <c r="C8" s="6" t="e">
        <f>'2'!C207</f>
        <v>#REF!</v>
      </c>
      <c r="D8" s="6">
        <f>'2'!D207</f>
        <v>0</v>
      </c>
      <c r="E8" s="6"/>
      <c r="F8" s="6" t="e">
        <f>'2'!F207</f>
        <v>#REF!</v>
      </c>
      <c r="G8" s="6" t="e">
        <f>'2'!G207</f>
        <v>#REF!</v>
      </c>
      <c r="H8" s="6" t="e">
        <f>'2'!H207</f>
        <v>#REF!</v>
      </c>
      <c r="I8" s="6" t="e">
        <f>'2'!I207</f>
        <v>#REF!</v>
      </c>
      <c r="J8" s="6" t="e">
        <f>'2'!J207</f>
        <v>#REF!</v>
      </c>
      <c r="K8" s="6" t="e">
        <f>'2'!K207</f>
        <v>#REF!</v>
      </c>
      <c r="L8" s="6" t="e">
        <f>'2'!L207</f>
        <v>#REF!</v>
      </c>
      <c r="M8" s="6" t="e">
        <f>'2'!M207</f>
        <v>#REF!</v>
      </c>
      <c r="N8" s="6" t="e">
        <f>'2'!N207</f>
        <v>#REF!</v>
      </c>
      <c r="O8" s="6" t="e">
        <f>'2'!O207</f>
        <v>#REF!</v>
      </c>
      <c r="P8" s="6" t="e">
        <f>'2'!P207</f>
        <v>#REF!</v>
      </c>
      <c r="Q8" s="6" t="e">
        <f>'2'!Q207</f>
        <v>#REF!</v>
      </c>
      <c r="R8" s="6" t="e">
        <f>'2'!R207</f>
        <v>#REF!</v>
      </c>
      <c r="S8" s="6" t="e">
        <f>'2'!S207</f>
        <v>#REF!</v>
      </c>
      <c r="T8" s="6" t="e">
        <f>'2'!T207</f>
        <v>#REF!</v>
      </c>
      <c r="U8" s="6" t="e">
        <f>'2'!U207</f>
        <v>#REF!</v>
      </c>
      <c r="V8" s="6" t="e">
        <f>'2'!V207</f>
        <v>#REF!</v>
      </c>
      <c r="W8" s="6" t="e">
        <f>'2'!W207</f>
        <v>#REF!</v>
      </c>
      <c r="X8" s="6" t="e">
        <f>'2'!X207</f>
        <v>#REF!</v>
      </c>
      <c r="Y8" s="6" t="e">
        <f>'2'!Y207</f>
        <v>#REF!</v>
      </c>
      <c r="Z8" s="6" t="e">
        <f>'2'!Z207</f>
        <v>#REF!</v>
      </c>
      <c r="AA8" s="6">
        <f>'2'!AA207</f>
        <v>0</v>
      </c>
      <c r="AB8" s="6" t="e">
        <f>'2'!AB207</f>
        <v>#REF!</v>
      </c>
      <c r="AC8" s="6"/>
      <c r="AD8" s="6" t="e">
        <f>'2'!AD207</f>
        <v>#REF!</v>
      </c>
      <c r="AE8" s="6" t="e">
        <f>'2'!AE207</f>
        <v>#REF!</v>
      </c>
      <c r="AF8" s="6" t="e">
        <f>'2'!AF207</f>
        <v>#REF!</v>
      </c>
      <c r="AG8" s="6" t="e">
        <f>'2'!AG207</f>
        <v>#REF!</v>
      </c>
      <c r="AH8" s="6" t="e">
        <f>'2'!AH207</f>
        <v>#REF!</v>
      </c>
      <c r="AI8" s="6" t="e">
        <f>'2'!AI207</f>
        <v>#REF!</v>
      </c>
      <c r="AJ8" s="6" t="e">
        <f>'2'!AJ207</f>
        <v>#REF!</v>
      </c>
      <c r="AK8" s="6" t="e">
        <f>'2'!AK207</f>
        <v>#REF!</v>
      </c>
      <c r="AL8" s="6" t="e">
        <f>'2'!AL207</f>
        <v>#REF!</v>
      </c>
      <c r="AM8" s="6" t="e">
        <f>'2'!AM207</f>
        <v>#REF!</v>
      </c>
      <c r="AN8" s="6" t="e">
        <f>'2'!AN207</f>
        <v>#REF!</v>
      </c>
      <c r="AO8" s="6" t="e">
        <f>'2'!AO207</f>
        <v>#REF!</v>
      </c>
      <c r="AP8" s="6" t="e">
        <f>'2'!AP207</f>
        <v>#REF!</v>
      </c>
      <c r="AQ8" s="6" t="e">
        <f>'2'!AQ207</f>
        <v>#REF!</v>
      </c>
      <c r="AR8" s="6" t="e">
        <f>'2'!AR207</f>
        <v>#REF!</v>
      </c>
      <c r="AS8" s="6" t="e">
        <f>'2'!AS207</f>
        <v>#REF!</v>
      </c>
      <c r="AT8" s="6" t="e">
        <f>'2'!AO207</f>
        <v>#REF!</v>
      </c>
      <c r="AU8" s="6" t="e">
        <f>'2'!AP207</f>
        <v>#REF!</v>
      </c>
      <c r="AV8" s="6" t="e">
        <f>'2'!AQ207</f>
        <v>#REF!</v>
      </c>
      <c r="AW8" s="6" t="e">
        <f>'2'!AR207</f>
        <v>#REF!</v>
      </c>
      <c r="AX8" s="6" t="e">
        <f>'2'!AS207</f>
        <v>#REF!</v>
      </c>
      <c r="AY8" s="6" t="e">
        <f>'2'!AY207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13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/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ref="AZ115:AZ146" si="4">SUM(C115:AY115)</f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4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4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4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4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4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4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4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4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4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4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4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4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4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4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4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4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4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4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4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4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si="4"/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s="66" customFormat="1" x14ac:dyDescent="0.45">
      <c r="A147" s="12"/>
      <c r="B147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81">
        <f t="shared" ref="AZ147:AZ178" si="5">SUM(C147:AY147)</f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5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5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5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5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5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5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5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5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5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5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5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5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5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5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5"/>
        <v>0</v>
      </c>
    </row>
    <row r="163" spans="1:52" s="66" customFormat="1" x14ac:dyDescent="0.45">
      <c r="A163" s="12"/>
      <c r="B163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81">
        <f t="shared" si="5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5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5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5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5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si="5"/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ref="AZ179:AZ206" si="6">SUM(C179:AY179)</f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6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6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6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6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6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6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6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6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6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6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6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6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6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6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6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6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6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6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6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6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si="6"/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Z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 t="shared" si="7"/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 t="shared" si="7"/>
        <v>#REF!</v>
      </c>
    </row>
    <row r="209" spans="3:15" x14ac:dyDescent="0.45">
      <c r="C209" s="9"/>
    </row>
    <row r="210" spans="3:15" x14ac:dyDescent="0.45">
      <c r="C210" s="9"/>
    </row>
    <row r="211" spans="3:15" x14ac:dyDescent="0.45">
      <c r="C211" s="9"/>
    </row>
    <row r="212" spans="3:15" x14ac:dyDescent="0.45">
      <c r="C212" s="9"/>
      <c r="O212" s="58"/>
    </row>
    <row r="213" spans="3:15" x14ac:dyDescent="0.45">
      <c r="C213" s="9"/>
    </row>
    <row r="214" spans="3:15" x14ac:dyDescent="0.45">
      <c r="C214" s="9"/>
    </row>
    <row r="215" spans="3:15" x14ac:dyDescent="0.45">
      <c r="C215" s="9"/>
      <c r="O215" s="58"/>
    </row>
    <row r="216" spans="3:15" x14ac:dyDescent="0.45">
      <c r="C216" s="9"/>
      <c r="O216" s="58"/>
    </row>
    <row r="217" spans="3:15" x14ac:dyDescent="0.45">
      <c r="C217" s="9"/>
    </row>
    <row r="218" spans="3:15" x14ac:dyDescent="0.45">
      <c r="C218" s="9"/>
    </row>
    <row r="219" spans="3:15" x14ac:dyDescent="0.45">
      <c r="C219" s="9"/>
      <c r="G219" s="1">
        <v>-8259.8300000000036</v>
      </c>
      <c r="H219" s="1">
        <v>-16478.53999999999</v>
      </c>
      <c r="I219" s="1">
        <v>-16478.53999999999</v>
      </c>
    </row>
    <row r="220" spans="3:15" x14ac:dyDescent="0.45">
      <c r="C220" s="9"/>
    </row>
    <row r="221" spans="3:15" x14ac:dyDescent="0.45">
      <c r="C221" s="9"/>
      <c r="G221" s="1">
        <f>G219+I219</f>
        <v>-24738.369999999995</v>
      </c>
    </row>
    <row r="222" spans="3:15" x14ac:dyDescent="0.45">
      <c r="C222" s="9"/>
    </row>
    <row r="223" spans="3:15" x14ac:dyDescent="0.45">
      <c r="C223" s="9"/>
    </row>
    <row r="224" spans="3:15" x14ac:dyDescent="0.45">
      <c r="C224" s="9"/>
    </row>
    <row r="225" spans="3:14" x14ac:dyDescent="0.45">
      <c r="C225" s="9"/>
    </row>
    <row r="226" spans="3:14" x14ac:dyDescent="0.45">
      <c r="C226" s="9"/>
    </row>
    <row r="227" spans="3:14" x14ac:dyDescent="0.45">
      <c r="C227" s="9"/>
    </row>
    <row r="228" spans="3:14" x14ac:dyDescent="0.45">
      <c r="C228" s="9"/>
      <c r="M228" s="1">
        <v>9345.9149999999991</v>
      </c>
      <c r="N228" s="1">
        <v>18645.09499999999</v>
      </c>
    </row>
    <row r="229" spans="3:14" x14ac:dyDescent="0.45">
      <c r="C229" s="9"/>
      <c r="M229" s="58" t="e">
        <f>M207</f>
        <v>#REF!</v>
      </c>
      <c r="N229" s="58" t="e">
        <f>N207</f>
        <v>#REF!</v>
      </c>
    </row>
    <row r="230" spans="3:14" x14ac:dyDescent="0.45">
      <c r="C230" s="9"/>
    </row>
    <row r="231" spans="3:14" x14ac:dyDescent="0.45">
      <c r="C231" s="9"/>
      <c r="M231" s="82" t="e">
        <f>M207</f>
        <v>#REF!</v>
      </c>
      <c r="N231" s="82" t="e">
        <f>N207</f>
        <v>#REF!</v>
      </c>
    </row>
    <row r="232" spans="3:14" x14ac:dyDescent="0.45">
      <c r="C232" s="9"/>
      <c r="J232" s="1">
        <v>7274.000869754298</v>
      </c>
      <c r="M232" s="82"/>
      <c r="N232" s="82"/>
    </row>
    <row r="233" spans="3:14" x14ac:dyDescent="0.45">
      <c r="C233" s="9"/>
      <c r="J233" s="1">
        <v>14511.631735159823</v>
      </c>
      <c r="M233" s="82"/>
      <c r="N233" s="82"/>
    </row>
    <row r="234" spans="3:14" x14ac:dyDescent="0.45">
      <c r="C234" s="9"/>
      <c r="M234" s="82">
        <v>7224</v>
      </c>
      <c r="N234" s="82">
        <v>14411.88</v>
      </c>
    </row>
    <row r="235" spans="3:14" x14ac:dyDescent="0.45">
      <c r="J235" s="58">
        <f>J227/0.05</f>
        <v>0</v>
      </c>
      <c r="M235" s="82"/>
      <c r="N235" s="82"/>
    </row>
    <row r="236" spans="3:14" x14ac:dyDescent="0.45">
      <c r="M236" s="82" t="s">
        <v>106</v>
      </c>
      <c r="N236" s="82" t="e">
        <f>N234-N231</f>
        <v>#REF!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20.73046875" style="1" hidden="1" customWidth="1"/>
    <col min="7" max="7" width="27.86328125" style="1" hidden="1" customWidth="1"/>
    <col min="8" max="9" width="30.73046875" style="1" hidden="1" customWidth="1"/>
    <col min="10" max="10" width="13.1328125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105</v>
      </c>
      <c r="C8" s="6" t="e">
        <f>'3'!C207</f>
        <v>#REF!</v>
      </c>
      <c r="D8" s="6">
        <f>'3'!D207</f>
        <v>0</v>
      </c>
      <c r="E8" s="6"/>
      <c r="F8" s="6" t="e">
        <f>'3'!F207</f>
        <v>#REF!</v>
      </c>
      <c r="G8" s="6" t="e">
        <f>'3'!G207</f>
        <v>#REF!</v>
      </c>
      <c r="H8" s="6" t="e">
        <f>'3'!H207</f>
        <v>#REF!</v>
      </c>
      <c r="I8" s="6" t="e">
        <f>'3'!I207</f>
        <v>#REF!</v>
      </c>
      <c r="J8" s="6" t="e">
        <f>'3'!J207</f>
        <v>#REF!</v>
      </c>
      <c r="K8" s="6" t="e">
        <f>'3'!K207</f>
        <v>#REF!</v>
      </c>
      <c r="L8" s="6" t="e">
        <f>'3'!L207</f>
        <v>#REF!</v>
      </c>
      <c r="M8" s="6" t="e">
        <f>'3'!M207</f>
        <v>#REF!</v>
      </c>
      <c r="N8" s="6" t="e">
        <f>'3'!N207</f>
        <v>#REF!</v>
      </c>
      <c r="O8" s="6" t="e">
        <f>'3'!O207</f>
        <v>#REF!</v>
      </c>
      <c r="P8" s="6" t="e">
        <f>'3'!P207</f>
        <v>#REF!</v>
      </c>
      <c r="Q8" s="6" t="e">
        <f>'3'!Q207</f>
        <v>#REF!</v>
      </c>
      <c r="R8" s="6" t="e">
        <f>'3'!R207</f>
        <v>#REF!</v>
      </c>
      <c r="S8" s="6" t="e">
        <f>'3'!S207</f>
        <v>#REF!</v>
      </c>
      <c r="T8" s="6" t="e">
        <f>'3'!T207</f>
        <v>#REF!</v>
      </c>
      <c r="U8" s="6" t="e">
        <f>'3'!U207</f>
        <v>#REF!</v>
      </c>
      <c r="V8" s="6" t="e">
        <f>'3'!V207</f>
        <v>#REF!</v>
      </c>
      <c r="W8" s="6" t="e">
        <f>'3'!W207</f>
        <v>#REF!</v>
      </c>
      <c r="X8" s="6" t="e">
        <f>'3'!X207</f>
        <v>#REF!</v>
      </c>
      <c r="Y8" s="6" t="e">
        <f>'3'!Y207</f>
        <v>#REF!</v>
      </c>
      <c r="Z8" s="6" t="e">
        <f>'3'!Z207</f>
        <v>#REF!</v>
      </c>
      <c r="AA8" s="6">
        <f>'3'!AA207</f>
        <v>0</v>
      </c>
      <c r="AB8" s="6" t="e">
        <f>'3'!AB207</f>
        <v>#REF!</v>
      </c>
      <c r="AC8" s="6"/>
      <c r="AD8" s="6" t="e">
        <f>'3'!AD207</f>
        <v>#REF!</v>
      </c>
      <c r="AE8" s="6" t="e">
        <f>'3'!AE207</f>
        <v>#REF!</v>
      </c>
      <c r="AF8" s="6" t="e">
        <f>'3'!AF207</f>
        <v>#REF!</v>
      </c>
      <c r="AG8" s="6" t="e">
        <f>'3'!AG207</f>
        <v>#REF!</v>
      </c>
      <c r="AH8" s="6" t="e">
        <f>'3'!AH207</f>
        <v>#REF!</v>
      </c>
      <c r="AI8" s="6" t="e">
        <f>'3'!AI207</f>
        <v>#REF!</v>
      </c>
      <c r="AJ8" s="6" t="e">
        <f>'3'!AJ207</f>
        <v>#REF!</v>
      </c>
      <c r="AK8" s="6" t="e">
        <f>'3'!AK207</f>
        <v>#REF!</v>
      </c>
      <c r="AL8" s="6" t="e">
        <f>'3'!AL207</f>
        <v>#REF!</v>
      </c>
      <c r="AM8" s="6" t="e">
        <f>'3'!AM207</f>
        <v>#REF!</v>
      </c>
      <c r="AN8" s="6" t="e">
        <f>'3'!AN207</f>
        <v>#REF!</v>
      </c>
      <c r="AO8" s="6" t="e">
        <f>'3'!AO207</f>
        <v>#REF!</v>
      </c>
      <c r="AP8" s="6" t="e">
        <f>'3'!AP207</f>
        <v>#REF!</v>
      </c>
      <c r="AQ8" s="6" t="e">
        <f>'3'!AQ207</f>
        <v>#REF!</v>
      </c>
      <c r="AR8" s="6" t="e">
        <f>'3'!AR207</f>
        <v>#REF!</v>
      </c>
      <c r="AS8" s="6" t="e">
        <f>'3'!AS207</f>
        <v>#REF!</v>
      </c>
      <c r="AT8" s="6" t="e">
        <f>'3'!AO207</f>
        <v>#REF!</v>
      </c>
      <c r="AU8" s="6" t="e">
        <f>'3'!AP207</f>
        <v>#REF!</v>
      </c>
      <c r="AV8" s="6" t="e">
        <f>'3'!AQ207</f>
        <v>#REF!</v>
      </c>
      <c r="AW8" s="6" t="e">
        <f>'3'!AR207</f>
        <v>#REF!</v>
      </c>
      <c r="AX8" s="6" t="e">
        <f>'3'!AS207</f>
        <v>#REF!</v>
      </c>
      <c r="AY8" s="6" t="e">
        <f>'3'!AY207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'4'!C207</f>
        <v>#REF!</v>
      </c>
      <c r="D8" s="6">
        <f>'4'!D207</f>
        <v>0</v>
      </c>
      <c r="E8" s="6"/>
      <c r="F8" s="6" t="e">
        <f>'4'!F207</f>
        <v>#REF!</v>
      </c>
      <c r="G8" s="6" t="e">
        <f>'4'!G207</f>
        <v>#REF!</v>
      </c>
      <c r="H8" s="6" t="e">
        <f>'4'!H207</f>
        <v>#REF!</v>
      </c>
      <c r="I8" s="6" t="e">
        <f>'4'!I207</f>
        <v>#REF!</v>
      </c>
      <c r="J8" s="6" t="e">
        <f>'4'!J207</f>
        <v>#REF!</v>
      </c>
      <c r="K8" s="6" t="e">
        <f>'4'!K207</f>
        <v>#REF!</v>
      </c>
      <c r="L8" s="6" t="e">
        <f>'4'!L207</f>
        <v>#REF!</v>
      </c>
      <c r="M8" s="6" t="e">
        <f>'4'!M207</f>
        <v>#REF!</v>
      </c>
      <c r="N8" s="6" t="e">
        <f>'4'!N207</f>
        <v>#REF!</v>
      </c>
      <c r="O8" s="6" t="e">
        <f>'4'!O207</f>
        <v>#REF!</v>
      </c>
      <c r="P8" s="6" t="e">
        <f>'4'!P207</f>
        <v>#REF!</v>
      </c>
      <c r="Q8" s="6" t="e">
        <f>'4'!Q207</f>
        <v>#REF!</v>
      </c>
      <c r="R8" s="6" t="e">
        <f>'4'!R207</f>
        <v>#REF!</v>
      </c>
      <c r="S8" s="6" t="e">
        <f>'4'!S207</f>
        <v>#REF!</v>
      </c>
      <c r="T8" s="6" t="e">
        <f>'4'!T207</f>
        <v>#REF!</v>
      </c>
      <c r="U8" s="6" t="e">
        <f>'4'!U207</f>
        <v>#REF!</v>
      </c>
      <c r="V8" s="6" t="e">
        <f>'4'!V207</f>
        <v>#REF!</v>
      </c>
      <c r="W8" s="6" t="e">
        <f>'4'!W207</f>
        <v>#REF!</v>
      </c>
      <c r="X8" s="6" t="e">
        <f>'4'!X207</f>
        <v>#REF!</v>
      </c>
      <c r="Y8" s="6" t="e">
        <f>'4'!Y207</f>
        <v>#REF!</v>
      </c>
      <c r="Z8" s="6" t="e">
        <f>'4'!Z207</f>
        <v>#REF!</v>
      </c>
      <c r="AA8" s="6">
        <f>'4'!AA207</f>
        <v>0</v>
      </c>
      <c r="AB8" s="6" t="e">
        <f>'4'!AB207</f>
        <v>#REF!</v>
      </c>
      <c r="AC8" s="6"/>
      <c r="AD8" s="6" t="e">
        <f>'4'!AD207</f>
        <v>#REF!</v>
      </c>
      <c r="AE8" s="6" t="e">
        <f>'4'!AE207</f>
        <v>#REF!</v>
      </c>
      <c r="AF8" s="6" t="e">
        <f>'4'!AF207</f>
        <v>#REF!</v>
      </c>
      <c r="AG8" s="6" t="e">
        <f>'4'!AG207</f>
        <v>#REF!</v>
      </c>
      <c r="AH8" s="6" t="e">
        <f>'4'!AH207</f>
        <v>#REF!</v>
      </c>
      <c r="AI8" s="6" t="e">
        <f>'4'!AI207</f>
        <v>#REF!</v>
      </c>
      <c r="AJ8" s="6" t="e">
        <f>'4'!AJ207</f>
        <v>#REF!</v>
      </c>
      <c r="AK8" s="6" t="e">
        <f>'4'!AK207</f>
        <v>#REF!</v>
      </c>
      <c r="AL8" s="6" t="e">
        <f>'4'!AL207</f>
        <v>#REF!</v>
      </c>
      <c r="AM8" s="6" t="e">
        <f>'4'!AM207</f>
        <v>#REF!</v>
      </c>
      <c r="AN8" s="6" t="e">
        <f>'4'!AN207</f>
        <v>#REF!</v>
      </c>
      <c r="AO8" s="6" t="e">
        <f>'4'!AO207</f>
        <v>#REF!</v>
      </c>
      <c r="AP8" s="6" t="e">
        <f>'4'!AP207</f>
        <v>#REF!</v>
      </c>
      <c r="AQ8" s="6" t="e">
        <f>'4'!AQ207</f>
        <v>#REF!</v>
      </c>
      <c r="AR8" s="6" t="e">
        <f>'4'!AR207</f>
        <v>#REF!</v>
      </c>
      <c r="AS8" s="6" t="e">
        <f>'4'!AS207</f>
        <v>#REF!</v>
      </c>
      <c r="AT8" s="6" t="e">
        <f>'4'!AO207</f>
        <v>#REF!</v>
      </c>
      <c r="AU8" s="6" t="e">
        <f>'4'!AP207</f>
        <v>#REF!</v>
      </c>
      <c r="AV8" s="6" t="e">
        <f>'4'!AQ207</f>
        <v>#REF!</v>
      </c>
      <c r="AW8" s="6" t="e">
        <f>'4'!AR207</f>
        <v>#REF!</v>
      </c>
      <c r="AX8" s="6" t="e">
        <f>'4'!AS207</f>
        <v>#REF!</v>
      </c>
      <c r="AY8" s="6" t="e">
        <f>'4'!AY207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'5'!C207</f>
        <v>#REF!</v>
      </c>
      <c r="D8" s="6">
        <f>'5'!D207</f>
        <v>0</v>
      </c>
      <c r="E8" s="6"/>
      <c r="F8" s="6" t="e">
        <f>'5'!F207</f>
        <v>#REF!</v>
      </c>
      <c r="G8" s="6" t="e">
        <f>'5'!G207</f>
        <v>#REF!</v>
      </c>
      <c r="H8" s="6" t="e">
        <f>'5'!H207</f>
        <v>#REF!</v>
      </c>
      <c r="I8" s="6" t="e">
        <f>'5'!I207</f>
        <v>#REF!</v>
      </c>
      <c r="J8" s="6" t="e">
        <f>'5'!J207</f>
        <v>#REF!</v>
      </c>
      <c r="K8" s="6" t="e">
        <f>'5'!K207</f>
        <v>#REF!</v>
      </c>
      <c r="L8" s="6" t="e">
        <f>'5'!L207</f>
        <v>#REF!</v>
      </c>
      <c r="M8" s="6" t="e">
        <f>'5'!M207</f>
        <v>#REF!</v>
      </c>
      <c r="N8" s="6" t="e">
        <f>'5'!N207</f>
        <v>#REF!</v>
      </c>
      <c r="O8" s="6" t="e">
        <f>'5'!O207</f>
        <v>#REF!</v>
      </c>
      <c r="P8" s="6" t="e">
        <f>'5'!P207</f>
        <v>#REF!</v>
      </c>
      <c r="Q8" s="6" t="e">
        <f>'5'!Q207</f>
        <v>#REF!</v>
      </c>
      <c r="R8" s="6" t="e">
        <f>'5'!R207</f>
        <v>#REF!</v>
      </c>
      <c r="S8" s="6" t="e">
        <f>'5'!S207</f>
        <v>#REF!</v>
      </c>
      <c r="T8" s="6" t="e">
        <f>'5'!T207</f>
        <v>#REF!</v>
      </c>
      <c r="U8" s="6" t="e">
        <f>'5'!U207</f>
        <v>#REF!</v>
      </c>
      <c r="V8" s="6" t="e">
        <f>'5'!V207</f>
        <v>#REF!</v>
      </c>
      <c r="W8" s="6" t="e">
        <f>'5'!W207</f>
        <v>#REF!</v>
      </c>
      <c r="X8" s="6" t="e">
        <f>'5'!X207</f>
        <v>#REF!</v>
      </c>
      <c r="Y8" s="6" t="e">
        <f>'5'!Y207</f>
        <v>#REF!</v>
      </c>
      <c r="Z8" s="6" t="e">
        <f>'5'!Z207</f>
        <v>#REF!</v>
      </c>
      <c r="AA8" s="6">
        <f>'5'!AA207</f>
        <v>0</v>
      </c>
      <c r="AB8" s="6" t="e">
        <f>'5'!AB207</f>
        <v>#REF!</v>
      </c>
      <c r="AC8" s="6"/>
      <c r="AD8" s="6" t="e">
        <f>'5'!AD207</f>
        <v>#REF!</v>
      </c>
      <c r="AE8" s="6" t="e">
        <f>'5'!AE207</f>
        <v>#REF!</v>
      </c>
      <c r="AF8" s="6" t="e">
        <f>'5'!AF207</f>
        <v>#REF!</v>
      </c>
      <c r="AG8" s="6" t="e">
        <f>'5'!AG207</f>
        <v>#REF!</v>
      </c>
      <c r="AH8" s="6" t="e">
        <f>'5'!AH207</f>
        <v>#REF!</v>
      </c>
      <c r="AI8" s="6" t="e">
        <f>'5'!AI207</f>
        <v>#REF!</v>
      </c>
      <c r="AJ8" s="6" t="e">
        <f>'5'!AJ207</f>
        <v>#REF!</v>
      </c>
      <c r="AK8" s="6" t="e">
        <f>'5'!AK207</f>
        <v>#REF!</v>
      </c>
      <c r="AL8" s="6" t="e">
        <f>'5'!AL207</f>
        <v>#REF!</v>
      </c>
      <c r="AM8" s="6" t="e">
        <f>'5'!AM207</f>
        <v>#REF!</v>
      </c>
      <c r="AN8" s="6" t="e">
        <f>'5'!AN207</f>
        <v>#REF!</v>
      </c>
      <c r="AO8" s="6" t="e">
        <f>'5'!AO207</f>
        <v>#REF!</v>
      </c>
      <c r="AP8" s="6" t="e">
        <f>'5'!AP207</f>
        <v>#REF!</v>
      </c>
      <c r="AQ8" s="6" t="e">
        <f>'5'!AQ207</f>
        <v>#REF!</v>
      </c>
      <c r="AR8" s="6" t="e">
        <f>'5'!AR207</f>
        <v>#REF!</v>
      </c>
      <c r="AS8" s="6" t="e">
        <f>'5'!AS207</f>
        <v>#REF!</v>
      </c>
      <c r="AT8" s="6" t="e">
        <f>'5'!AO207</f>
        <v>#REF!</v>
      </c>
      <c r="AU8" s="6" t="e">
        <f>'5'!AP207</f>
        <v>#REF!</v>
      </c>
      <c r="AV8" s="6" t="e">
        <f>'5'!AQ207</f>
        <v>#REF!</v>
      </c>
      <c r="AW8" s="6" t="e">
        <f>'5'!AR207</f>
        <v>#REF!</v>
      </c>
      <c r="AX8" s="6" t="e">
        <f>'5'!AS207</f>
        <v>#REF!</v>
      </c>
      <c r="AY8" s="6" t="e">
        <f>'5'!AY207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Z235"/>
  <sheetViews>
    <sheetView topLeftCell="AZ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'6'!C207</f>
        <v>#REF!</v>
      </c>
      <c r="D8" s="6">
        <f>'6'!D207</f>
        <v>0</v>
      </c>
      <c r="E8" s="6"/>
      <c r="F8" s="6" t="e">
        <f>'6'!F207</f>
        <v>#REF!</v>
      </c>
      <c r="G8" s="6" t="e">
        <f>'6'!G207</f>
        <v>#REF!</v>
      </c>
      <c r="H8" s="6" t="e">
        <f>'6'!H207</f>
        <v>#REF!</v>
      </c>
      <c r="I8" s="6" t="e">
        <f>'6'!I207</f>
        <v>#REF!</v>
      </c>
      <c r="J8" s="6" t="e">
        <f>'6'!J207</f>
        <v>#REF!</v>
      </c>
      <c r="K8" s="6" t="e">
        <f>'6'!K207</f>
        <v>#REF!</v>
      </c>
      <c r="L8" s="6" t="e">
        <f>'6'!L207</f>
        <v>#REF!</v>
      </c>
      <c r="M8" s="6" t="e">
        <f>'6'!M207</f>
        <v>#REF!</v>
      </c>
      <c r="N8" s="6" t="e">
        <f>'6'!N207</f>
        <v>#REF!</v>
      </c>
      <c r="O8" s="6" t="e">
        <f>'6'!O207</f>
        <v>#REF!</v>
      </c>
      <c r="P8" s="6" t="e">
        <f>'6'!P207</f>
        <v>#REF!</v>
      </c>
      <c r="Q8" s="6" t="e">
        <f>'6'!Q207</f>
        <v>#REF!</v>
      </c>
      <c r="R8" s="6" t="e">
        <f>'6'!R207</f>
        <v>#REF!</v>
      </c>
      <c r="S8" s="6" t="e">
        <f>'6'!S207</f>
        <v>#REF!</v>
      </c>
      <c r="T8" s="6" t="e">
        <f>'6'!T207</f>
        <v>#REF!</v>
      </c>
      <c r="U8" s="6" t="e">
        <f>'6'!U207</f>
        <v>#REF!</v>
      </c>
      <c r="V8" s="6" t="e">
        <f>'6'!V207</f>
        <v>#REF!</v>
      </c>
      <c r="W8" s="6" t="e">
        <f>'6'!W207</f>
        <v>#REF!</v>
      </c>
      <c r="X8" s="6" t="e">
        <f>'6'!X207</f>
        <v>#REF!</v>
      </c>
      <c r="Y8" s="6" t="e">
        <f>'6'!Y207</f>
        <v>#REF!</v>
      </c>
      <c r="Z8" s="6" t="e">
        <f>'6'!Z207</f>
        <v>#REF!</v>
      </c>
      <c r="AA8" s="6">
        <f>'6'!AA207</f>
        <v>0</v>
      </c>
      <c r="AB8" s="6" t="e">
        <f>'6'!AB207</f>
        <v>#REF!</v>
      </c>
      <c r="AC8" s="6"/>
      <c r="AD8" s="6" t="e">
        <f>'6'!AD207</f>
        <v>#REF!</v>
      </c>
      <c r="AE8" s="6" t="e">
        <f>'6'!AE207</f>
        <v>#REF!</v>
      </c>
      <c r="AF8" s="6" t="e">
        <f>'6'!AF207</f>
        <v>#REF!</v>
      </c>
      <c r="AG8" s="6" t="e">
        <f>'6'!AG207</f>
        <v>#REF!</v>
      </c>
      <c r="AH8" s="6" t="e">
        <f>'6'!AH207</f>
        <v>#REF!</v>
      </c>
      <c r="AI8" s="6" t="e">
        <f>'6'!AI207</f>
        <v>#REF!</v>
      </c>
      <c r="AJ8" s="6" t="e">
        <f>'6'!AJ207</f>
        <v>#REF!</v>
      </c>
      <c r="AK8" s="6" t="e">
        <f>'6'!AK207</f>
        <v>#REF!</v>
      </c>
      <c r="AL8" s="6" t="e">
        <f>'6'!AL207</f>
        <v>#REF!</v>
      </c>
      <c r="AM8" s="6" t="e">
        <f>'6'!AM207</f>
        <v>#REF!</v>
      </c>
      <c r="AN8" s="6" t="e">
        <f>'6'!AN207</f>
        <v>#REF!</v>
      </c>
      <c r="AO8" s="6" t="e">
        <f>'6'!AO207</f>
        <v>#REF!</v>
      </c>
      <c r="AP8" s="6" t="e">
        <f>'6'!AP207</f>
        <v>#REF!</v>
      </c>
      <c r="AQ8" s="6" t="e">
        <f>'6'!AQ207</f>
        <v>#REF!</v>
      </c>
      <c r="AR8" s="6" t="e">
        <f>'6'!AR207</f>
        <v>#REF!</v>
      </c>
      <c r="AS8" s="6" t="e">
        <f>'6'!AS207</f>
        <v>#REF!</v>
      </c>
      <c r="AT8" s="6" t="e">
        <f>'6'!AO207</f>
        <v>#REF!</v>
      </c>
      <c r="AU8" s="6" t="e">
        <f>'6'!AP207</f>
        <v>#REF!</v>
      </c>
      <c r="AV8" s="6" t="e">
        <f>'6'!AQ207</f>
        <v>#REF!</v>
      </c>
      <c r="AW8" s="6" t="e">
        <f>'6'!AR207</f>
        <v>#REF!</v>
      </c>
      <c r="AX8" s="6" t="e">
        <f>'6'!AS207</f>
        <v>#REF!</v>
      </c>
      <c r="AY8" s="6" t="e">
        <f>'6'!AY207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tr">
        <f>'6'!B8</f>
        <v>MOIS PRÉCÉDENT</v>
      </c>
      <c r="C8" s="6" t="e">
        <f>'7'!C207</f>
        <v>#REF!</v>
      </c>
      <c r="D8" s="6">
        <f>'7'!D207</f>
        <v>0</v>
      </c>
      <c r="E8" s="6">
        <f>'6'!E207</f>
        <v>0</v>
      </c>
      <c r="F8" s="6" t="e">
        <f>'7'!F207</f>
        <v>#REF!</v>
      </c>
      <c r="G8" s="6" t="e">
        <f>'7'!G207</f>
        <v>#REF!</v>
      </c>
      <c r="H8" s="6" t="e">
        <f>'7'!H207</f>
        <v>#REF!</v>
      </c>
      <c r="I8" s="6" t="e">
        <f>'7'!I207</f>
        <v>#REF!</v>
      </c>
      <c r="J8" s="6" t="e">
        <f>'7'!J207</f>
        <v>#REF!</v>
      </c>
      <c r="K8" s="6" t="e">
        <f>'7'!K207</f>
        <v>#REF!</v>
      </c>
      <c r="L8" s="6" t="e">
        <f>'7'!L207</f>
        <v>#REF!</v>
      </c>
      <c r="M8" s="6" t="e">
        <f>'7'!M207</f>
        <v>#REF!</v>
      </c>
      <c r="N8" s="6" t="e">
        <f>'7'!N207</f>
        <v>#REF!</v>
      </c>
      <c r="O8" s="6" t="e">
        <f>'7'!O207</f>
        <v>#REF!</v>
      </c>
      <c r="P8" s="6" t="e">
        <f>'7'!P207</f>
        <v>#REF!</v>
      </c>
      <c r="Q8" s="6" t="e">
        <f>'7'!Q207</f>
        <v>#REF!</v>
      </c>
      <c r="R8" s="6" t="e">
        <f>'7'!R207</f>
        <v>#REF!</v>
      </c>
      <c r="S8" s="6" t="e">
        <f>'7'!S207</f>
        <v>#REF!</v>
      </c>
      <c r="T8" s="6" t="e">
        <f>'7'!T207</f>
        <v>#REF!</v>
      </c>
      <c r="U8" s="6" t="e">
        <f>'7'!U207</f>
        <v>#REF!</v>
      </c>
      <c r="V8" s="6" t="e">
        <f>'7'!V207</f>
        <v>#REF!</v>
      </c>
      <c r="W8" s="6" t="e">
        <f>'7'!W207</f>
        <v>#REF!</v>
      </c>
      <c r="X8" s="6" t="e">
        <f>'7'!X207</f>
        <v>#REF!</v>
      </c>
      <c r="Y8" s="6" t="e">
        <f>'7'!Y207</f>
        <v>#REF!</v>
      </c>
      <c r="Z8" s="6" t="e">
        <f>'7'!Z207</f>
        <v>#REF!</v>
      </c>
      <c r="AA8" s="6">
        <f>'7'!AA207</f>
        <v>0</v>
      </c>
      <c r="AB8" s="6" t="e">
        <f>'7'!AB207</f>
        <v>#REF!</v>
      </c>
      <c r="AC8" s="6"/>
      <c r="AD8" s="6" t="e">
        <f>'7'!AD207</f>
        <v>#REF!</v>
      </c>
      <c r="AE8" s="6" t="e">
        <f>'7'!AE207</f>
        <v>#REF!</v>
      </c>
      <c r="AF8" s="6" t="e">
        <f>'7'!AF207</f>
        <v>#REF!</v>
      </c>
      <c r="AG8" s="6" t="e">
        <f>'7'!AG207</f>
        <v>#REF!</v>
      </c>
      <c r="AH8" s="6" t="e">
        <f>'7'!AH207</f>
        <v>#REF!</v>
      </c>
      <c r="AI8" s="6" t="e">
        <f>'7'!AI207</f>
        <v>#REF!</v>
      </c>
      <c r="AJ8" s="6" t="e">
        <f>'7'!AJ207</f>
        <v>#REF!</v>
      </c>
      <c r="AK8" s="6" t="e">
        <f>'7'!AK207</f>
        <v>#REF!</v>
      </c>
      <c r="AL8" s="6" t="e">
        <f>'7'!AL207</f>
        <v>#REF!</v>
      </c>
      <c r="AM8" s="6" t="e">
        <f>'7'!AM207</f>
        <v>#REF!</v>
      </c>
      <c r="AN8" s="6" t="e">
        <f>'7'!AN207</f>
        <v>#REF!</v>
      </c>
      <c r="AO8" s="6" t="e">
        <f>'7'!AO207</f>
        <v>#REF!</v>
      </c>
      <c r="AP8" s="6" t="e">
        <f>'7'!AP207</f>
        <v>#REF!</v>
      </c>
      <c r="AQ8" s="6" t="e">
        <f>'7'!AQ207</f>
        <v>#REF!</v>
      </c>
      <c r="AR8" s="6" t="e">
        <f>'7'!AR207</f>
        <v>#REF!</v>
      </c>
      <c r="AS8" s="6" t="e">
        <f>'7'!AS207</f>
        <v>#REF!</v>
      </c>
      <c r="AT8" s="6" t="e">
        <f>'7'!AO207</f>
        <v>#REF!</v>
      </c>
      <c r="AU8" s="6" t="e">
        <f>'7'!AP207</f>
        <v>#REF!</v>
      </c>
      <c r="AV8" s="6" t="e">
        <f>'7'!AQ207</f>
        <v>#REF!</v>
      </c>
      <c r="AW8" s="6" t="e">
        <f>'7'!AR207</f>
        <v>#REF!</v>
      </c>
      <c r="AX8" s="6" t="e">
        <f>'7'!AS207</f>
        <v>#REF!</v>
      </c>
      <c r="AY8" s="6" t="e">
        <f>'7'!AY207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'8'!C207</f>
        <v>#REF!</v>
      </c>
      <c r="D8" s="6">
        <f>'8'!D207</f>
        <v>0</v>
      </c>
      <c r="E8" s="6"/>
      <c r="F8" s="6" t="e">
        <f>'8'!F207</f>
        <v>#REF!</v>
      </c>
      <c r="G8" s="6" t="e">
        <f>'8'!G207</f>
        <v>#REF!</v>
      </c>
      <c r="H8" s="6" t="e">
        <f>'8'!H207</f>
        <v>#REF!</v>
      </c>
      <c r="I8" s="6" t="e">
        <f>'8'!I207</f>
        <v>#REF!</v>
      </c>
      <c r="J8" s="6" t="e">
        <f>'8'!J207</f>
        <v>#REF!</v>
      </c>
      <c r="K8" s="6" t="e">
        <f>'8'!K207</f>
        <v>#REF!</v>
      </c>
      <c r="L8" s="6" t="e">
        <f>'8'!L207</f>
        <v>#REF!</v>
      </c>
      <c r="M8" s="6" t="e">
        <f>'8'!M207</f>
        <v>#REF!</v>
      </c>
      <c r="N8" s="6" t="e">
        <f>'8'!N207</f>
        <v>#REF!</v>
      </c>
      <c r="O8" s="6" t="e">
        <f>'8'!O207</f>
        <v>#REF!</v>
      </c>
      <c r="P8" s="6" t="e">
        <f>'8'!P207</f>
        <v>#REF!</v>
      </c>
      <c r="Q8" s="6" t="e">
        <f>'8'!Q207</f>
        <v>#REF!</v>
      </c>
      <c r="R8" s="6" t="e">
        <f>'8'!R207</f>
        <v>#REF!</v>
      </c>
      <c r="S8" s="6" t="e">
        <f>'8'!S207</f>
        <v>#REF!</v>
      </c>
      <c r="T8" s="6" t="e">
        <f>'8'!T207</f>
        <v>#REF!</v>
      </c>
      <c r="U8" s="6" t="e">
        <f>'8'!U207</f>
        <v>#REF!</v>
      </c>
      <c r="V8" s="6" t="e">
        <f>'8'!V207</f>
        <v>#REF!</v>
      </c>
      <c r="W8" s="6" t="e">
        <f>'8'!W207</f>
        <v>#REF!</v>
      </c>
      <c r="X8" s="6" t="e">
        <f>'8'!X207</f>
        <v>#REF!</v>
      </c>
      <c r="Y8" s="6" t="e">
        <f>'8'!Y207</f>
        <v>#REF!</v>
      </c>
      <c r="Z8" s="6" t="e">
        <f>'8'!Z207</f>
        <v>#REF!</v>
      </c>
      <c r="AA8" s="6">
        <f>'8'!AA207</f>
        <v>0</v>
      </c>
      <c r="AB8" s="6" t="e">
        <f>'8'!AB207</f>
        <v>#REF!</v>
      </c>
      <c r="AC8" s="6"/>
      <c r="AD8" s="6" t="e">
        <f>'8'!AD207</f>
        <v>#REF!</v>
      </c>
      <c r="AE8" s="6" t="e">
        <f>'8'!AE207</f>
        <v>#REF!</v>
      </c>
      <c r="AF8" s="6" t="e">
        <f>'8'!AF207</f>
        <v>#REF!</v>
      </c>
      <c r="AG8" s="6" t="e">
        <f>'8'!AG207</f>
        <v>#REF!</v>
      </c>
      <c r="AH8" s="6" t="e">
        <f>'8'!AH207</f>
        <v>#REF!</v>
      </c>
      <c r="AI8" s="6" t="e">
        <f>'8'!AI207</f>
        <v>#REF!</v>
      </c>
      <c r="AJ8" s="6" t="e">
        <f>'8'!AJ207</f>
        <v>#REF!</v>
      </c>
      <c r="AK8" s="6" t="e">
        <f>'8'!AK207</f>
        <v>#REF!</v>
      </c>
      <c r="AL8" s="6" t="e">
        <f>'8'!AL207</f>
        <v>#REF!</v>
      </c>
      <c r="AM8" s="6" t="e">
        <f>'8'!AM207</f>
        <v>#REF!</v>
      </c>
      <c r="AN8" s="6" t="e">
        <f>'8'!AN207</f>
        <v>#REF!</v>
      </c>
      <c r="AO8" s="6" t="e">
        <f>'8'!AO207</f>
        <v>#REF!</v>
      </c>
      <c r="AP8" s="6" t="e">
        <f>'8'!AP207</f>
        <v>#REF!</v>
      </c>
      <c r="AQ8" s="6" t="e">
        <f>'8'!AQ207</f>
        <v>#REF!</v>
      </c>
      <c r="AR8" s="6" t="e">
        <f>'8'!AR207</f>
        <v>#REF!</v>
      </c>
      <c r="AS8" s="6" t="e">
        <f>'8'!AS207</f>
        <v>#REF!</v>
      </c>
      <c r="AT8" s="6" t="e">
        <f>'8'!AO207</f>
        <v>#REF!</v>
      </c>
      <c r="AU8" s="6" t="e">
        <f>'8'!AP207</f>
        <v>#REF!</v>
      </c>
      <c r="AV8" s="6" t="e">
        <f>'8'!AQ207</f>
        <v>#REF!</v>
      </c>
      <c r="AW8" s="6" t="e">
        <f>'8'!AR207</f>
        <v>#REF!</v>
      </c>
      <c r="AX8" s="6" t="e">
        <f>'8'!AS207</f>
        <v>#REF!</v>
      </c>
      <c r="AY8" s="6" t="e">
        <f>'8'!AY207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'9'!C207</f>
        <v>#REF!</v>
      </c>
      <c r="D8" s="6">
        <f>'9'!D207</f>
        <v>0</v>
      </c>
      <c r="E8" s="6"/>
      <c r="F8" s="6" t="e">
        <f>'9'!F207</f>
        <v>#REF!</v>
      </c>
      <c r="G8" s="6" t="e">
        <f>'9'!G207</f>
        <v>#REF!</v>
      </c>
      <c r="H8" s="6" t="e">
        <f>'9'!H207</f>
        <v>#REF!</v>
      </c>
      <c r="I8" s="6" t="e">
        <f>'9'!I207</f>
        <v>#REF!</v>
      </c>
      <c r="J8" s="6" t="e">
        <f>'9'!J207</f>
        <v>#REF!</v>
      </c>
      <c r="K8" s="6" t="e">
        <f>'9'!K207</f>
        <v>#REF!</v>
      </c>
      <c r="L8" s="6" t="e">
        <f>'9'!L207</f>
        <v>#REF!</v>
      </c>
      <c r="M8" s="6" t="e">
        <f>'9'!M207</f>
        <v>#REF!</v>
      </c>
      <c r="N8" s="6" t="e">
        <f>'9'!N207</f>
        <v>#REF!</v>
      </c>
      <c r="O8" s="6" t="e">
        <f>'9'!O207</f>
        <v>#REF!</v>
      </c>
      <c r="P8" s="6" t="e">
        <f>'9'!P207</f>
        <v>#REF!</v>
      </c>
      <c r="Q8" s="6" t="e">
        <f>'9'!Q207</f>
        <v>#REF!</v>
      </c>
      <c r="R8" s="6" t="e">
        <f>'9'!R207</f>
        <v>#REF!</v>
      </c>
      <c r="S8" s="6" t="e">
        <f>'9'!S207</f>
        <v>#REF!</v>
      </c>
      <c r="T8" s="6" t="e">
        <f>'9'!T207</f>
        <v>#REF!</v>
      </c>
      <c r="U8" s="6" t="e">
        <f>'9'!U207</f>
        <v>#REF!</v>
      </c>
      <c r="V8" s="6" t="e">
        <f>'9'!V207</f>
        <v>#REF!</v>
      </c>
      <c r="W8" s="6" t="e">
        <f>'9'!W207</f>
        <v>#REF!</v>
      </c>
      <c r="X8" s="6" t="e">
        <f>'9'!X207</f>
        <v>#REF!</v>
      </c>
      <c r="Y8" s="6" t="e">
        <f>'9'!Y207</f>
        <v>#REF!</v>
      </c>
      <c r="Z8" s="6" t="e">
        <f>'9'!Z207</f>
        <v>#REF!</v>
      </c>
      <c r="AA8" s="6">
        <f>'9'!AA207</f>
        <v>0</v>
      </c>
      <c r="AB8" s="6" t="e">
        <f>'9'!AB207</f>
        <v>#REF!</v>
      </c>
      <c r="AC8" s="6"/>
      <c r="AD8" s="6" t="e">
        <f>'9'!AD207</f>
        <v>#REF!</v>
      </c>
      <c r="AE8" s="6" t="e">
        <f>'9'!AE207</f>
        <v>#REF!</v>
      </c>
      <c r="AF8" s="6" t="e">
        <f>'9'!AF207</f>
        <v>#REF!</v>
      </c>
      <c r="AG8" s="6" t="e">
        <f>'9'!AG207</f>
        <v>#REF!</v>
      </c>
      <c r="AH8" s="6" t="e">
        <f>'9'!AH207</f>
        <v>#REF!</v>
      </c>
      <c r="AI8" s="6" t="e">
        <f>'9'!AI207</f>
        <v>#REF!</v>
      </c>
      <c r="AJ8" s="6" t="e">
        <f>'9'!AJ207</f>
        <v>#REF!</v>
      </c>
      <c r="AK8" s="6" t="e">
        <f>'9'!AK207</f>
        <v>#REF!</v>
      </c>
      <c r="AL8" s="6" t="e">
        <f>'9'!AL207</f>
        <v>#REF!</v>
      </c>
      <c r="AM8" s="6" t="e">
        <f>'9'!AM207</f>
        <v>#REF!</v>
      </c>
      <c r="AN8" s="6" t="e">
        <f>'9'!AN207</f>
        <v>#REF!</v>
      </c>
      <c r="AO8" s="6" t="e">
        <f>'9'!AO207</f>
        <v>#REF!</v>
      </c>
      <c r="AP8" s="6" t="e">
        <f>'9'!AP207</f>
        <v>#REF!</v>
      </c>
      <c r="AQ8" s="6" t="e">
        <f>'9'!AQ207</f>
        <v>#REF!</v>
      </c>
      <c r="AR8" s="6" t="e">
        <f>'9'!AR207</f>
        <v>#REF!</v>
      </c>
      <c r="AS8" s="6" t="e">
        <f>'9'!AS207</f>
        <v>#REF!</v>
      </c>
      <c r="AT8" s="6" t="e">
        <f>'9'!AO207</f>
        <v>#REF!</v>
      </c>
      <c r="AU8" s="6" t="e">
        <f>'9'!AP207</f>
        <v>#REF!</v>
      </c>
      <c r="AV8" s="6" t="e">
        <f>'9'!AQ207</f>
        <v>#REF!</v>
      </c>
      <c r="AW8" s="6" t="e">
        <f>'9'!AR207</f>
        <v>#REF!</v>
      </c>
      <c r="AX8" s="6" t="e">
        <f>'9'!AS207</f>
        <v>#REF!</v>
      </c>
      <c r="AY8" s="6" t="e">
        <f>'9'!AY207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'10'!C207</f>
        <v>#REF!</v>
      </c>
      <c r="D8" s="6">
        <f>'10'!D207</f>
        <v>0</v>
      </c>
      <c r="E8" s="6"/>
      <c r="F8" s="6" t="e">
        <f>'10'!F207</f>
        <v>#REF!</v>
      </c>
      <c r="G8" s="6" t="e">
        <f>'10'!G207</f>
        <v>#REF!</v>
      </c>
      <c r="H8" s="6" t="e">
        <f>'10'!H207</f>
        <v>#REF!</v>
      </c>
      <c r="I8" s="6" t="e">
        <f>'10'!I207</f>
        <v>#REF!</v>
      </c>
      <c r="J8" s="6" t="e">
        <f>'10'!J207</f>
        <v>#REF!</v>
      </c>
      <c r="K8" s="6" t="e">
        <f>'10'!K207</f>
        <v>#REF!</v>
      </c>
      <c r="L8" s="6" t="e">
        <f>'10'!L207</f>
        <v>#REF!</v>
      </c>
      <c r="M8" s="6" t="e">
        <f>'10'!M207</f>
        <v>#REF!</v>
      </c>
      <c r="N8" s="6" t="e">
        <f>'10'!N207</f>
        <v>#REF!</v>
      </c>
      <c r="O8" s="6" t="e">
        <f>'10'!O207</f>
        <v>#REF!</v>
      </c>
      <c r="P8" s="6" t="e">
        <f>'10'!P207</f>
        <v>#REF!</v>
      </c>
      <c r="Q8" s="6" t="e">
        <f>'10'!Q207</f>
        <v>#REF!</v>
      </c>
      <c r="R8" s="6" t="e">
        <f>'10'!R207</f>
        <v>#REF!</v>
      </c>
      <c r="S8" s="6" t="e">
        <f>'10'!S207</f>
        <v>#REF!</v>
      </c>
      <c r="T8" s="6" t="e">
        <f>'10'!T207</f>
        <v>#REF!</v>
      </c>
      <c r="U8" s="6" t="e">
        <f>'10'!U207</f>
        <v>#REF!</v>
      </c>
      <c r="V8" s="6" t="e">
        <f>'10'!V207</f>
        <v>#REF!</v>
      </c>
      <c r="W8" s="6" t="e">
        <f>'10'!W207</f>
        <v>#REF!</v>
      </c>
      <c r="X8" s="6" t="e">
        <f>'10'!X207</f>
        <v>#REF!</v>
      </c>
      <c r="Y8" s="6" t="e">
        <f>'10'!Y207</f>
        <v>#REF!</v>
      </c>
      <c r="Z8" s="6" t="e">
        <f>'10'!Z207</f>
        <v>#REF!</v>
      </c>
      <c r="AA8" s="6">
        <f>'10'!AA207</f>
        <v>0</v>
      </c>
      <c r="AB8" s="6" t="e">
        <f>'10'!AB207</f>
        <v>#REF!</v>
      </c>
      <c r="AC8" s="6"/>
      <c r="AD8" s="6" t="e">
        <f>'10'!AD207</f>
        <v>#REF!</v>
      </c>
      <c r="AE8" s="6" t="e">
        <f>'10'!AE207</f>
        <v>#REF!</v>
      </c>
      <c r="AF8" s="6" t="e">
        <f>'10'!AF207</f>
        <v>#REF!</v>
      </c>
      <c r="AG8" s="6" t="e">
        <f>'10'!AG207</f>
        <v>#REF!</v>
      </c>
      <c r="AH8" s="6" t="e">
        <f>'10'!AH207</f>
        <v>#REF!</v>
      </c>
      <c r="AI8" s="6" t="e">
        <f>'10'!AI207</f>
        <v>#REF!</v>
      </c>
      <c r="AJ8" s="6" t="e">
        <f>'10'!AJ207</f>
        <v>#REF!</v>
      </c>
      <c r="AK8" s="6" t="e">
        <f>'10'!AK207</f>
        <v>#REF!</v>
      </c>
      <c r="AL8" s="6" t="e">
        <f>'10'!AL207</f>
        <v>#REF!</v>
      </c>
      <c r="AM8" s="6" t="e">
        <f>'10'!AM207</f>
        <v>#REF!</v>
      </c>
      <c r="AN8" s="6" t="e">
        <f>'10'!AN207</f>
        <v>#REF!</v>
      </c>
      <c r="AO8" s="6" t="e">
        <f>'10'!AO207</f>
        <v>#REF!</v>
      </c>
      <c r="AP8" s="6" t="e">
        <f>'10'!AP207</f>
        <v>#REF!</v>
      </c>
      <c r="AQ8" s="6" t="e">
        <f>'10'!AQ207</f>
        <v>#REF!</v>
      </c>
      <c r="AR8" s="6" t="e">
        <f>'10'!AR207</f>
        <v>#REF!</v>
      </c>
      <c r="AS8" s="6" t="e">
        <f>'10'!AS207</f>
        <v>#REF!</v>
      </c>
      <c r="AT8" s="6" t="e">
        <f>'10'!AO207</f>
        <v>#REF!</v>
      </c>
      <c r="AU8" s="6" t="e">
        <f>'10'!AP207</f>
        <v>#REF!</v>
      </c>
      <c r="AV8" s="6" t="e">
        <f>'10'!AQ207</f>
        <v>#REF!</v>
      </c>
      <c r="AW8" s="6" t="e">
        <f>'10'!AR207</f>
        <v>#REF!</v>
      </c>
      <c r="AX8" s="6" t="e">
        <f>'10'!AS207</f>
        <v>#REF!</v>
      </c>
      <c r="AY8" s="6" t="e">
        <f>'10'!AY207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'11'!C207</f>
        <v>#REF!</v>
      </c>
      <c r="D8" s="6">
        <f>'11'!D207</f>
        <v>0</v>
      </c>
      <c r="E8" s="6">
        <f>'10'!E207</f>
        <v>0</v>
      </c>
      <c r="F8" s="6" t="e">
        <f>'11'!F207</f>
        <v>#REF!</v>
      </c>
      <c r="G8" s="6" t="e">
        <f>'11'!G207</f>
        <v>#REF!</v>
      </c>
      <c r="H8" s="6" t="e">
        <f>'11'!H207</f>
        <v>#REF!</v>
      </c>
      <c r="I8" s="6" t="e">
        <f>'11'!I207</f>
        <v>#REF!</v>
      </c>
      <c r="J8" s="6" t="e">
        <f>'11'!J207</f>
        <v>#REF!</v>
      </c>
      <c r="K8" s="6" t="e">
        <f>'11'!K207</f>
        <v>#REF!</v>
      </c>
      <c r="L8" s="6" t="e">
        <f>'11'!L207</f>
        <v>#REF!</v>
      </c>
      <c r="M8" s="6" t="e">
        <f>'11'!M207</f>
        <v>#REF!</v>
      </c>
      <c r="N8" s="6" t="e">
        <f>'11'!N207</f>
        <v>#REF!</v>
      </c>
      <c r="O8" s="6" t="e">
        <f>'11'!O207</f>
        <v>#REF!</v>
      </c>
      <c r="P8" s="6" t="e">
        <f>'11'!P207</f>
        <v>#REF!</v>
      </c>
      <c r="Q8" s="6" t="e">
        <f>'11'!Q207</f>
        <v>#REF!</v>
      </c>
      <c r="R8" s="6" t="e">
        <f>'11'!R207</f>
        <v>#REF!</v>
      </c>
      <c r="S8" s="6" t="e">
        <f>'11'!S207</f>
        <v>#REF!</v>
      </c>
      <c r="T8" s="6" t="e">
        <f>'11'!T207</f>
        <v>#REF!</v>
      </c>
      <c r="U8" s="6" t="e">
        <f>'11'!U207</f>
        <v>#REF!</v>
      </c>
      <c r="V8" s="6" t="e">
        <f>'11'!V207</f>
        <v>#REF!</v>
      </c>
      <c r="W8" s="6" t="e">
        <f>'11'!W207</f>
        <v>#REF!</v>
      </c>
      <c r="X8" s="6" t="e">
        <f>'11'!X207</f>
        <v>#REF!</v>
      </c>
      <c r="Y8" s="6" t="e">
        <f>'11'!Y207</f>
        <v>#REF!</v>
      </c>
      <c r="Z8" s="6" t="e">
        <f>'11'!Z207</f>
        <v>#REF!</v>
      </c>
      <c r="AA8" s="6">
        <f>'11'!AA207</f>
        <v>0</v>
      </c>
      <c r="AB8" s="6" t="e">
        <f>'11'!AB207</f>
        <v>#REF!</v>
      </c>
      <c r="AC8" s="6"/>
      <c r="AD8" s="6" t="e">
        <f>'11'!AD207</f>
        <v>#REF!</v>
      </c>
      <c r="AE8" s="6" t="e">
        <f>'11'!AE207</f>
        <v>#REF!</v>
      </c>
      <c r="AF8" s="6" t="e">
        <f>'11'!AF207</f>
        <v>#REF!</v>
      </c>
      <c r="AG8" s="6" t="e">
        <f>'11'!AG207</f>
        <v>#REF!</v>
      </c>
      <c r="AH8" s="6" t="e">
        <f>'11'!AH207</f>
        <v>#REF!</v>
      </c>
      <c r="AI8" s="6" t="e">
        <f>'11'!AI207</f>
        <v>#REF!</v>
      </c>
      <c r="AJ8" s="6" t="e">
        <f>'11'!AJ207</f>
        <v>#REF!</v>
      </c>
      <c r="AK8" s="6" t="e">
        <f>'11'!AK207</f>
        <v>#REF!</v>
      </c>
      <c r="AL8" s="6" t="e">
        <f>'11'!AL207</f>
        <v>#REF!</v>
      </c>
      <c r="AM8" s="6" t="e">
        <f>'11'!AM207</f>
        <v>#REF!</v>
      </c>
      <c r="AN8" s="6" t="e">
        <f>'11'!AN207</f>
        <v>#REF!</v>
      </c>
      <c r="AO8" s="6" t="e">
        <f>'11'!AO207</f>
        <v>#REF!</v>
      </c>
      <c r="AP8" s="6" t="e">
        <f>'11'!AP207</f>
        <v>#REF!</v>
      </c>
      <c r="AQ8" s="6" t="e">
        <f>'11'!AQ207</f>
        <v>#REF!</v>
      </c>
      <c r="AR8" s="6" t="e">
        <f>'11'!AR207</f>
        <v>#REF!</v>
      </c>
      <c r="AS8" s="6" t="e">
        <f>'11'!AS207</f>
        <v>#REF!</v>
      </c>
      <c r="AT8" s="6" t="e">
        <f>'11'!AO207</f>
        <v>#REF!</v>
      </c>
      <c r="AU8" s="6" t="e">
        <f>'11'!AP207</f>
        <v>#REF!</v>
      </c>
      <c r="AV8" s="6" t="e">
        <f>'11'!AQ207</f>
        <v>#REF!</v>
      </c>
      <c r="AW8" s="6" t="e">
        <f>'11'!AR207</f>
        <v>#REF!</v>
      </c>
      <c r="AX8" s="6" t="e">
        <f>'11'!AS207</f>
        <v>#REF!</v>
      </c>
      <c r="AY8" s="6" t="e">
        <f>'11'!AY207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"/>
  <dimension ref="A1:R72"/>
  <sheetViews>
    <sheetView workbookViewId="0">
      <selection activeCell="B30" sqref="B30"/>
    </sheetView>
  </sheetViews>
  <sheetFormatPr baseColWidth="10" defaultRowHeight="14.25" x14ac:dyDescent="0.45"/>
  <cols>
    <col min="1" max="1" width="11.86328125" customWidth="1"/>
    <col min="2" max="2" width="39.1328125" customWidth="1"/>
    <col min="3" max="5" width="15.73046875" customWidth="1"/>
    <col min="6" max="6" width="20.59765625" customWidth="1"/>
    <col min="7" max="13" width="15.73046875" customWidth="1"/>
  </cols>
  <sheetData>
    <row r="1" spans="1:18" x14ac:dyDescent="0.45">
      <c r="A1" t="s">
        <v>13</v>
      </c>
    </row>
    <row r="3" spans="1:18" x14ac:dyDescent="0.45">
      <c r="F3" t="s">
        <v>25</v>
      </c>
      <c r="J3">
        <v>365</v>
      </c>
    </row>
    <row r="4" spans="1:18" x14ac:dyDescent="0.45">
      <c r="A4" s="109" t="s">
        <v>15</v>
      </c>
      <c r="B4" s="111"/>
      <c r="C4" s="110"/>
    </row>
    <row r="5" spans="1:18" x14ac:dyDescent="0.45">
      <c r="A5" s="13"/>
      <c r="B5" s="14"/>
      <c r="C5" s="10"/>
      <c r="F5" s="18" t="s">
        <v>26</v>
      </c>
      <c r="G5" s="19" t="s">
        <v>27</v>
      </c>
      <c r="H5" s="20"/>
      <c r="I5" s="20"/>
      <c r="J5" s="21"/>
      <c r="K5" s="22" t="s">
        <v>28</v>
      </c>
      <c r="L5" s="19" t="s">
        <v>29</v>
      </c>
      <c r="M5" s="20"/>
      <c r="N5" s="20"/>
      <c r="O5" s="21"/>
      <c r="P5" s="23" t="s">
        <v>30</v>
      </c>
      <c r="Q5" s="24" t="s">
        <v>31</v>
      </c>
      <c r="R5" s="25" t="s">
        <v>32</v>
      </c>
    </row>
    <row r="6" spans="1:18" x14ac:dyDescent="0.45">
      <c r="A6" s="15">
        <v>42328</v>
      </c>
      <c r="B6" s="12" t="s">
        <v>16</v>
      </c>
      <c r="C6" s="11">
        <v>6360</v>
      </c>
      <c r="F6" s="26"/>
      <c r="G6" s="27" t="s">
        <v>33</v>
      </c>
      <c r="H6" s="28" t="s">
        <v>34</v>
      </c>
      <c r="I6" s="28" t="s">
        <v>35</v>
      </c>
      <c r="J6" s="29" t="s">
        <v>36</v>
      </c>
      <c r="K6" s="30"/>
      <c r="L6" s="27" t="s">
        <v>33</v>
      </c>
      <c r="M6" s="28" t="s">
        <v>37</v>
      </c>
      <c r="N6" s="28" t="s">
        <v>35</v>
      </c>
      <c r="O6" s="29" t="s">
        <v>36</v>
      </c>
      <c r="P6" s="31" t="s">
        <v>38</v>
      </c>
      <c r="Q6" s="32" t="s">
        <v>39</v>
      </c>
      <c r="R6" s="33" t="s">
        <v>40</v>
      </c>
    </row>
    <row r="7" spans="1:18" x14ac:dyDescent="0.45">
      <c r="A7" s="15">
        <v>42328</v>
      </c>
      <c r="B7" t="s">
        <v>17</v>
      </c>
      <c r="C7" s="11">
        <v>4935</v>
      </c>
      <c r="F7" s="49" t="str">
        <f>A4</f>
        <v>OUTILS</v>
      </c>
      <c r="G7" s="48">
        <v>0</v>
      </c>
      <c r="H7" s="34">
        <f>C18</f>
        <v>11295</v>
      </c>
      <c r="I7" s="35"/>
      <c r="J7" s="34">
        <f>G7+H7-I7</f>
        <v>11295</v>
      </c>
      <c r="K7" s="36">
        <v>0.2</v>
      </c>
      <c r="L7" s="34">
        <v>0</v>
      </c>
      <c r="M7" s="34">
        <f>MIN(IF(K7&gt;1,(G7+H7/2-I7/2)/K7*$J$3/365,(G7-L7+H7/2-I7/2+N7/2)*K7*$J$3/365),MAX(0,J7-L7+N7))</f>
        <v>1129.5</v>
      </c>
      <c r="N7" s="37"/>
      <c r="O7" s="34">
        <f>L7+M7-N7</f>
        <v>1129.5</v>
      </c>
      <c r="P7" s="38">
        <f t="shared" ref="P7:P30" si="0">J7-O7</f>
        <v>10165.5</v>
      </c>
      <c r="Q7" s="37"/>
      <c r="R7" s="39">
        <f t="shared" ref="R7:R30" si="1">Q7-(I7-N7)</f>
        <v>0</v>
      </c>
    </row>
    <row r="8" spans="1:18" x14ac:dyDescent="0.45">
      <c r="A8" s="16"/>
      <c r="C8" s="11"/>
      <c r="F8" s="50"/>
      <c r="G8" s="48">
        <v>0</v>
      </c>
      <c r="H8" s="34"/>
      <c r="I8" s="35"/>
      <c r="J8" s="34">
        <f t="shared" ref="J8:J30" si="2">G8+H8-I8</f>
        <v>0</v>
      </c>
      <c r="K8" s="40"/>
      <c r="L8" s="34">
        <v>0</v>
      </c>
      <c r="M8" s="34">
        <f t="shared" ref="M8:M30" si="3">MIN(IF(K8&gt;1,(G8+H8/2-I8/2)/K8*$J$3/365,(G8-L8+H8/2-I8/2+N8/2)*K8*$J$3/365),MAX(0,J8-L8+N8))</f>
        <v>0</v>
      </c>
      <c r="N8" s="35"/>
      <c r="O8" s="34">
        <f t="shared" ref="O8:O29" si="4">L8+M8-N8</f>
        <v>0</v>
      </c>
      <c r="P8" s="34">
        <f t="shared" si="0"/>
        <v>0</v>
      </c>
      <c r="Q8" s="35"/>
      <c r="R8" s="39">
        <f t="shared" si="1"/>
        <v>0</v>
      </c>
    </row>
    <row r="9" spans="1:18" x14ac:dyDescent="0.45">
      <c r="A9" s="16"/>
      <c r="C9" s="11"/>
      <c r="F9" s="50" t="str">
        <f>A21</f>
        <v>MATERIEL ROULANT</v>
      </c>
      <c r="G9" s="48">
        <v>0</v>
      </c>
      <c r="H9" s="34">
        <f>C35</f>
        <v>3500</v>
      </c>
      <c r="I9" s="35"/>
      <c r="J9" s="34">
        <f t="shared" si="2"/>
        <v>3500</v>
      </c>
      <c r="K9" s="40">
        <v>0.2</v>
      </c>
      <c r="L9" s="34">
        <v>0</v>
      </c>
      <c r="M9" s="34">
        <f t="shared" si="3"/>
        <v>350</v>
      </c>
      <c r="N9" s="35"/>
      <c r="O9" s="34">
        <f t="shared" si="4"/>
        <v>350</v>
      </c>
      <c r="P9" s="34">
        <f t="shared" si="0"/>
        <v>3150</v>
      </c>
      <c r="Q9" s="35"/>
      <c r="R9" s="39">
        <f t="shared" si="1"/>
        <v>0</v>
      </c>
    </row>
    <row r="10" spans="1:18" x14ac:dyDescent="0.45">
      <c r="A10" s="16"/>
      <c r="C10" s="11"/>
      <c r="F10" s="50"/>
      <c r="G10" s="48">
        <v>0</v>
      </c>
      <c r="H10" s="34"/>
      <c r="I10" s="35"/>
      <c r="J10" s="34">
        <f t="shared" si="2"/>
        <v>0</v>
      </c>
      <c r="K10" s="40"/>
      <c r="L10" s="34">
        <v>0</v>
      </c>
      <c r="M10" s="34">
        <f t="shared" si="3"/>
        <v>0</v>
      </c>
      <c r="N10" s="35"/>
      <c r="O10" s="34">
        <f t="shared" si="4"/>
        <v>0</v>
      </c>
      <c r="P10" s="34">
        <f t="shared" si="0"/>
        <v>0</v>
      </c>
      <c r="Q10" s="35"/>
      <c r="R10" s="39">
        <f t="shared" si="1"/>
        <v>0</v>
      </c>
    </row>
    <row r="11" spans="1:18" x14ac:dyDescent="0.45">
      <c r="A11" s="16"/>
      <c r="C11" s="11"/>
      <c r="F11" s="50" t="str">
        <f>A37</f>
        <v>EQUIPEMENT DE BUREAU</v>
      </c>
      <c r="G11" s="48">
        <v>0</v>
      </c>
      <c r="H11" s="34">
        <f>C51</f>
        <v>200</v>
      </c>
      <c r="I11" s="35"/>
      <c r="J11" s="34">
        <f t="shared" si="2"/>
        <v>200</v>
      </c>
      <c r="K11" s="40">
        <v>0.3</v>
      </c>
      <c r="L11" s="34">
        <v>0</v>
      </c>
      <c r="M11" s="34">
        <f t="shared" si="3"/>
        <v>30</v>
      </c>
      <c r="N11" s="35"/>
      <c r="O11" s="34">
        <f t="shared" si="4"/>
        <v>30</v>
      </c>
      <c r="P11" s="34">
        <f t="shared" si="0"/>
        <v>170</v>
      </c>
      <c r="Q11" s="35"/>
      <c r="R11" s="39">
        <f t="shared" si="1"/>
        <v>0</v>
      </c>
    </row>
    <row r="12" spans="1:18" x14ac:dyDescent="0.45">
      <c r="A12" s="16"/>
      <c r="C12" s="11"/>
      <c r="F12" s="50"/>
      <c r="G12" s="48">
        <v>0</v>
      </c>
      <c r="H12" s="34"/>
      <c r="I12" s="35"/>
      <c r="J12" s="34">
        <f t="shared" si="2"/>
        <v>0</v>
      </c>
      <c r="K12" s="40"/>
      <c r="L12" s="34">
        <v>0</v>
      </c>
      <c r="M12" s="34">
        <f t="shared" si="3"/>
        <v>0</v>
      </c>
      <c r="N12" s="35"/>
      <c r="O12" s="34">
        <f t="shared" si="4"/>
        <v>0</v>
      </c>
      <c r="P12" s="34">
        <f t="shared" si="0"/>
        <v>0</v>
      </c>
      <c r="Q12" s="35"/>
      <c r="R12" s="39">
        <f t="shared" si="1"/>
        <v>0</v>
      </c>
    </row>
    <row r="13" spans="1:18" x14ac:dyDescent="0.45">
      <c r="A13" s="16"/>
      <c r="C13" s="11"/>
      <c r="F13" s="50" t="str">
        <f>A53</f>
        <v>ÉQUIPEMENT INFORMATIQUE</v>
      </c>
      <c r="G13" s="48">
        <v>0</v>
      </c>
      <c r="H13" s="34">
        <f>C67</f>
        <v>800</v>
      </c>
      <c r="I13" s="35"/>
      <c r="J13" s="34">
        <f t="shared" si="2"/>
        <v>800</v>
      </c>
      <c r="K13" s="40">
        <v>0.3</v>
      </c>
      <c r="L13" s="34">
        <v>0</v>
      </c>
      <c r="M13" s="34">
        <f t="shared" si="3"/>
        <v>120</v>
      </c>
      <c r="N13" s="35"/>
      <c r="O13" s="34">
        <f t="shared" si="4"/>
        <v>120</v>
      </c>
      <c r="P13" s="34">
        <f t="shared" si="0"/>
        <v>680</v>
      </c>
      <c r="Q13" s="35"/>
      <c r="R13" s="39">
        <f t="shared" si="1"/>
        <v>0</v>
      </c>
    </row>
    <row r="14" spans="1:18" x14ac:dyDescent="0.45">
      <c r="A14" s="16"/>
      <c r="C14" s="11"/>
      <c r="F14" s="50"/>
      <c r="G14" s="48">
        <v>0</v>
      </c>
      <c r="H14" s="34"/>
      <c r="I14" s="35"/>
      <c r="J14" s="34">
        <f t="shared" si="2"/>
        <v>0</v>
      </c>
      <c r="K14" s="41"/>
      <c r="L14" s="34">
        <v>0</v>
      </c>
      <c r="M14" s="34">
        <f t="shared" si="3"/>
        <v>0</v>
      </c>
      <c r="N14" s="35"/>
      <c r="O14" s="34">
        <f t="shared" si="4"/>
        <v>0</v>
      </c>
      <c r="P14" s="34">
        <f t="shared" si="0"/>
        <v>0</v>
      </c>
      <c r="Q14" s="35"/>
      <c r="R14" s="39">
        <f t="shared" si="1"/>
        <v>0</v>
      </c>
    </row>
    <row r="15" spans="1:18" x14ac:dyDescent="0.45">
      <c r="A15" s="16"/>
      <c r="C15" s="11"/>
      <c r="F15" s="50"/>
      <c r="G15" s="48">
        <v>0</v>
      </c>
      <c r="H15" s="34"/>
      <c r="I15" s="35"/>
      <c r="J15" s="34">
        <f t="shared" si="2"/>
        <v>0</v>
      </c>
      <c r="K15" s="41"/>
      <c r="L15" s="34">
        <v>0</v>
      </c>
      <c r="M15" s="34">
        <f t="shared" si="3"/>
        <v>0</v>
      </c>
      <c r="N15" s="35"/>
      <c r="O15" s="34">
        <f t="shared" si="4"/>
        <v>0</v>
      </c>
      <c r="P15" s="34">
        <f t="shared" si="0"/>
        <v>0</v>
      </c>
      <c r="Q15" s="35"/>
      <c r="R15" s="39">
        <f t="shared" si="1"/>
        <v>0</v>
      </c>
    </row>
    <row r="16" spans="1:18" x14ac:dyDescent="0.45">
      <c r="A16" s="4"/>
      <c r="B16" s="5"/>
      <c r="C16" s="17"/>
      <c r="F16" s="50"/>
      <c r="G16" s="48">
        <v>0</v>
      </c>
      <c r="H16" s="34"/>
      <c r="I16" s="35"/>
      <c r="J16" s="34">
        <f t="shared" si="2"/>
        <v>0</v>
      </c>
      <c r="K16" s="41"/>
      <c r="L16" s="34">
        <v>0</v>
      </c>
      <c r="M16" s="34">
        <f t="shared" si="3"/>
        <v>0</v>
      </c>
      <c r="N16" s="35"/>
      <c r="O16" s="34">
        <f t="shared" si="4"/>
        <v>0</v>
      </c>
      <c r="P16" s="34">
        <f t="shared" si="0"/>
        <v>0</v>
      </c>
      <c r="Q16" s="35"/>
      <c r="R16" s="39">
        <f t="shared" si="1"/>
        <v>0</v>
      </c>
    </row>
    <row r="17" spans="1:18" x14ac:dyDescent="0.45">
      <c r="C17" s="6"/>
      <c r="F17" s="50"/>
      <c r="G17" s="48">
        <v>0</v>
      </c>
      <c r="H17" s="34"/>
      <c r="I17" s="35"/>
      <c r="J17" s="34">
        <f t="shared" si="2"/>
        <v>0</v>
      </c>
      <c r="K17" s="41"/>
      <c r="L17" s="34">
        <v>0</v>
      </c>
      <c r="M17" s="34">
        <f t="shared" si="3"/>
        <v>0</v>
      </c>
      <c r="N17" s="35"/>
      <c r="O17" s="34">
        <f t="shared" si="4"/>
        <v>0</v>
      </c>
      <c r="P17" s="34">
        <f t="shared" si="0"/>
        <v>0</v>
      </c>
      <c r="Q17" s="35"/>
      <c r="R17" s="39">
        <f t="shared" si="1"/>
        <v>0</v>
      </c>
    </row>
    <row r="18" spans="1:18" x14ac:dyDescent="0.45">
      <c r="C18" s="6">
        <f>SUM(C6:C16)</f>
        <v>11295</v>
      </c>
      <c r="F18" s="50"/>
      <c r="G18" s="48">
        <v>0</v>
      </c>
      <c r="H18" s="34"/>
      <c r="I18" s="35"/>
      <c r="J18" s="34">
        <f t="shared" si="2"/>
        <v>0</v>
      </c>
      <c r="K18" s="41"/>
      <c r="L18" s="34">
        <v>0</v>
      </c>
      <c r="M18" s="34">
        <f t="shared" si="3"/>
        <v>0</v>
      </c>
      <c r="N18" s="35"/>
      <c r="O18" s="34">
        <f t="shared" si="4"/>
        <v>0</v>
      </c>
      <c r="P18" s="34">
        <f t="shared" si="0"/>
        <v>0</v>
      </c>
      <c r="Q18" s="35"/>
      <c r="R18" s="39">
        <f t="shared" si="1"/>
        <v>0</v>
      </c>
    </row>
    <row r="19" spans="1:18" x14ac:dyDescent="0.45">
      <c r="C19" s="6"/>
      <c r="F19" s="50"/>
      <c r="G19" s="48">
        <v>0</v>
      </c>
      <c r="H19" s="34"/>
      <c r="I19" s="35"/>
      <c r="J19" s="34">
        <f t="shared" si="2"/>
        <v>0</v>
      </c>
      <c r="K19" s="41"/>
      <c r="L19" s="34">
        <v>0</v>
      </c>
      <c r="M19" s="34">
        <f t="shared" si="3"/>
        <v>0</v>
      </c>
      <c r="N19" s="35"/>
      <c r="O19" s="34">
        <f t="shared" si="4"/>
        <v>0</v>
      </c>
      <c r="P19" s="34">
        <f t="shared" si="0"/>
        <v>0</v>
      </c>
      <c r="Q19" s="35"/>
      <c r="R19" s="39">
        <f t="shared" si="1"/>
        <v>0</v>
      </c>
    </row>
    <row r="20" spans="1:18" x14ac:dyDescent="0.45">
      <c r="C20" s="6"/>
      <c r="F20" s="50"/>
      <c r="G20" s="48">
        <v>0</v>
      </c>
      <c r="H20" s="34"/>
      <c r="I20" s="35"/>
      <c r="J20" s="34">
        <f t="shared" si="2"/>
        <v>0</v>
      </c>
      <c r="K20" s="41"/>
      <c r="L20" s="34">
        <v>0</v>
      </c>
      <c r="M20" s="34">
        <f t="shared" si="3"/>
        <v>0</v>
      </c>
      <c r="N20" s="35"/>
      <c r="O20" s="34">
        <f t="shared" si="4"/>
        <v>0</v>
      </c>
      <c r="P20" s="34">
        <f t="shared" si="0"/>
        <v>0</v>
      </c>
      <c r="Q20" s="35"/>
      <c r="R20" s="39">
        <f t="shared" si="1"/>
        <v>0</v>
      </c>
    </row>
    <row r="21" spans="1:18" x14ac:dyDescent="0.45">
      <c r="A21" s="109" t="s">
        <v>18</v>
      </c>
      <c r="B21" s="111"/>
      <c r="C21" s="110"/>
      <c r="F21" s="50"/>
      <c r="G21" s="48">
        <v>0</v>
      </c>
      <c r="H21" s="34"/>
      <c r="I21" s="35"/>
      <c r="J21" s="34">
        <f t="shared" si="2"/>
        <v>0</v>
      </c>
      <c r="K21" s="41"/>
      <c r="L21" s="34">
        <v>0</v>
      </c>
      <c r="M21" s="34">
        <f t="shared" si="3"/>
        <v>0</v>
      </c>
      <c r="N21" s="35"/>
      <c r="O21" s="34">
        <f t="shared" si="4"/>
        <v>0</v>
      </c>
      <c r="P21" s="34">
        <f t="shared" si="0"/>
        <v>0</v>
      </c>
      <c r="Q21" s="35"/>
      <c r="R21" s="39">
        <f t="shared" si="1"/>
        <v>0</v>
      </c>
    </row>
    <row r="22" spans="1:18" x14ac:dyDescent="0.45">
      <c r="A22" s="13"/>
      <c r="B22" s="14"/>
      <c r="C22" s="10"/>
      <c r="F22" s="50"/>
      <c r="G22" s="48">
        <v>0</v>
      </c>
      <c r="H22" s="34"/>
      <c r="I22" s="35"/>
      <c r="J22" s="34">
        <f t="shared" si="2"/>
        <v>0</v>
      </c>
      <c r="K22" s="41"/>
      <c r="L22" s="34">
        <v>0</v>
      </c>
      <c r="M22" s="34">
        <f t="shared" si="3"/>
        <v>0</v>
      </c>
      <c r="N22" s="35"/>
      <c r="O22" s="34">
        <f t="shared" si="4"/>
        <v>0</v>
      </c>
      <c r="P22" s="34">
        <f t="shared" si="0"/>
        <v>0</v>
      </c>
      <c r="Q22" s="35"/>
      <c r="R22" s="39">
        <f t="shared" si="1"/>
        <v>0</v>
      </c>
    </row>
    <row r="23" spans="1:18" x14ac:dyDescent="0.45">
      <c r="A23" s="15">
        <v>42328</v>
      </c>
      <c r="B23" t="s">
        <v>17</v>
      </c>
      <c r="C23" s="11">
        <v>3500</v>
      </c>
      <c r="F23" s="50"/>
      <c r="G23" s="48">
        <v>0</v>
      </c>
      <c r="H23" s="34"/>
      <c r="I23" s="35"/>
      <c r="J23" s="34">
        <f t="shared" si="2"/>
        <v>0</v>
      </c>
      <c r="K23" s="41"/>
      <c r="L23" s="34">
        <v>0</v>
      </c>
      <c r="M23" s="34">
        <f t="shared" si="3"/>
        <v>0</v>
      </c>
      <c r="N23" s="35"/>
      <c r="O23" s="34">
        <f t="shared" si="4"/>
        <v>0</v>
      </c>
      <c r="P23" s="34">
        <f t="shared" si="0"/>
        <v>0</v>
      </c>
      <c r="Q23" s="35"/>
      <c r="R23" s="39">
        <f t="shared" si="1"/>
        <v>0</v>
      </c>
    </row>
    <row r="24" spans="1:18" x14ac:dyDescent="0.45">
      <c r="A24" s="15"/>
      <c r="C24" s="11"/>
      <c r="F24" s="50"/>
      <c r="G24" s="48">
        <v>0</v>
      </c>
      <c r="H24" s="34"/>
      <c r="I24" s="35"/>
      <c r="J24" s="34">
        <f t="shared" si="2"/>
        <v>0</v>
      </c>
      <c r="K24" s="41"/>
      <c r="L24" s="34">
        <v>0</v>
      </c>
      <c r="M24" s="34">
        <f t="shared" si="3"/>
        <v>0</v>
      </c>
      <c r="N24" s="35"/>
      <c r="O24" s="34">
        <f t="shared" si="4"/>
        <v>0</v>
      </c>
      <c r="P24" s="34">
        <f t="shared" si="0"/>
        <v>0</v>
      </c>
      <c r="Q24" s="35"/>
      <c r="R24" s="39">
        <f t="shared" si="1"/>
        <v>0</v>
      </c>
    </row>
    <row r="25" spans="1:18" x14ac:dyDescent="0.45">
      <c r="A25" s="16"/>
      <c r="C25" s="11"/>
      <c r="F25" s="50"/>
      <c r="G25" s="48">
        <v>0</v>
      </c>
      <c r="H25" s="34"/>
      <c r="I25" s="35"/>
      <c r="J25" s="34">
        <f t="shared" si="2"/>
        <v>0</v>
      </c>
      <c r="K25" s="41"/>
      <c r="L25" s="34">
        <v>0</v>
      </c>
      <c r="M25" s="34">
        <f t="shared" si="3"/>
        <v>0</v>
      </c>
      <c r="N25" s="35"/>
      <c r="O25" s="34">
        <f t="shared" si="4"/>
        <v>0</v>
      </c>
      <c r="P25" s="34">
        <f t="shared" si="0"/>
        <v>0</v>
      </c>
      <c r="Q25" s="35"/>
      <c r="R25" s="39">
        <f t="shared" si="1"/>
        <v>0</v>
      </c>
    </row>
    <row r="26" spans="1:18" x14ac:dyDescent="0.45">
      <c r="A26" s="16"/>
      <c r="C26" s="11"/>
      <c r="F26" s="50"/>
      <c r="G26" s="48">
        <v>0</v>
      </c>
      <c r="H26" s="34"/>
      <c r="I26" s="35"/>
      <c r="J26" s="34">
        <f t="shared" si="2"/>
        <v>0</v>
      </c>
      <c r="K26" s="41"/>
      <c r="L26" s="34">
        <v>0</v>
      </c>
      <c r="M26" s="34">
        <f t="shared" si="3"/>
        <v>0</v>
      </c>
      <c r="N26" s="35"/>
      <c r="O26" s="34">
        <f t="shared" si="4"/>
        <v>0</v>
      </c>
      <c r="P26" s="34">
        <f t="shared" si="0"/>
        <v>0</v>
      </c>
      <c r="Q26" s="35"/>
      <c r="R26" s="39">
        <f t="shared" si="1"/>
        <v>0</v>
      </c>
    </row>
    <row r="27" spans="1:18" x14ac:dyDescent="0.45">
      <c r="A27" s="16"/>
      <c r="C27" s="11"/>
      <c r="F27" s="50"/>
      <c r="G27" s="48">
        <v>0</v>
      </c>
      <c r="H27" s="34"/>
      <c r="I27" s="35"/>
      <c r="J27" s="34">
        <f t="shared" si="2"/>
        <v>0</v>
      </c>
      <c r="K27" s="41"/>
      <c r="L27" s="34">
        <v>0</v>
      </c>
      <c r="M27" s="34">
        <f t="shared" si="3"/>
        <v>0</v>
      </c>
      <c r="N27" s="35"/>
      <c r="O27" s="34">
        <f t="shared" si="4"/>
        <v>0</v>
      </c>
      <c r="P27" s="34">
        <f t="shared" si="0"/>
        <v>0</v>
      </c>
      <c r="Q27" s="35"/>
      <c r="R27" s="39">
        <f t="shared" si="1"/>
        <v>0</v>
      </c>
    </row>
    <row r="28" spans="1:18" x14ac:dyDescent="0.45">
      <c r="A28" s="16"/>
      <c r="C28" s="11"/>
      <c r="F28" s="50"/>
      <c r="G28" s="48">
        <v>0</v>
      </c>
      <c r="H28" s="34"/>
      <c r="I28" s="35"/>
      <c r="J28" s="34">
        <f t="shared" si="2"/>
        <v>0</v>
      </c>
      <c r="K28" s="41"/>
      <c r="L28" s="34">
        <v>0</v>
      </c>
      <c r="M28" s="34">
        <f t="shared" si="3"/>
        <v>0</v>
      </c>
      <c r="N28" s="35"/>
      <c r="O28" s="34">
        <f t="shared" si="4"/>
        <v>0</v>
      </c>
      <c r="P28" s="34">
        <f t="shared" si="0"/>
        <v>0</v>
      </c>
      <c r="Q28" s="35"/>
      <c r="R28" s="39">
        <f t="shared" si="1"/>
        <v>0</v>
      </c>
    </row>
    <row r="29" spans="1:18" x14ac:dyDescent="0.45">
      <c r="A29" s="16"/>
      <c r="C29" s="11"/>
      <c r="F29" s="50"/>
      <c r="G29" s="48">
        <v>0</v>
      </c>
      <c r="H29" s="34"/>
      <c r="I29" s="35"/>
      <c r="J29" s="34">
        <f t="shared" si="2"/>
        <v>0</v>
      </c>
      <c r="K29" s="41"/>
      <c r="L29" s="34">
        <v>0</v>
      </c>
      <c r="M29" s="34">
        <f t="shared" si="3"/>
        <v>0</v>
      </c>
      <c r="N29" s="35"/>
      <c r="O29" s="34">
        <f t="shared" si="4"/>
        <v>0</v>
      </c>
      <c r="P29" s="34">
        <f t="shared" si="0"/>
        <v>0</v>
      </c>
      <c r="Q29" s="35"/>
      <c r="R29" s="39">
        <f t="shared" si="1"/>
        <v>0</v>
      </c>
    </row>
    <row r="30" spans="1:18" x14ac:dyDescent="0.45">
      <c r="A30" s="16"/>
      <c r="C30" s="11"/>
      <c r="F30" s="50"/>
      <c r="G30" s="48">
        <v>0</v>
      </c>
      <c r="H30" s="34"/>
      <c r="I30" s="35"/>
      <c r="J30" s="34">
        <f t="shared" si="2"/>
        <v>0</v>
      </c>
      <c r="K30" s="42"/>
      <c r="L30" s="34">
        <v>0</v>
      </c>
      <c r="M30" s="34">
        <f t="shared" si="3"/>
        <v>0</v>
      </c>
      <c r="N30" s="35"/>
      <c r="O30" s="34" t="e">
        <f>ROUND(SUMIF(Compte,$G30,Solde),0)</f>
        <v>#VALUE!</v>
      </c>
      <c r="P30" s="34" t="e">
        <f t="shared" si="0"/>
        <v>#VALUE!</v>
      </c>
      <c r="Q30" s="35"/>
      <c r="R30" s="39">
        <f t="shared" si="1"/>
        <v>0</v>
      </c>
    </row>
    <row r="31" spans="1:18" x14ac:dyDescent="0.45">
      <c r="A31" s="16"/>
      <c r="C31" s="11"/>
      <c r="F31" s="51"/>
      <c r="G31" s="48"/>
      <c r="H31" s="34"/>
      <c r="I31" s="35"/>
      <c r="J31" s="34"/>
      <c r="K31" s="43"/>
      <c r="L31" s="34"/>
      <c r="M31" s="34"/>
      <c r="N31" s="35"/>
      <c r="O31" s="34"/>
      <c r="P31" s="34"/>
      <c r="Q31" s="35"/>
      <c r="R31" s="39"/>
    </row>
    <row r="32" spans="1:18" x14ac:dyDescent="0.45">
      <c r="A32" s="16"/>
      <c r="C32" s="11"/>
      <c r="F32" s="44"/>
      <c r="G32" s="45">
        <f>SUM(G7:G31)</f>
        <v>0</v>
      </c>
      <c r="H32" s="45">
        <f>SUM(H7:H31)</f>
        <v>15795</v>
      </c>
      <c r="I32" s="45">
        <f>SUM(I7:I31)</f>
        <v>0</v>
      </c>
      <c r="J32" s="45">
        <f>SUM(J7:J31)</f>
        <v>15795</v>
      </c>
      <c r="K32" s="46"/>
      <c r="L32" s="45">
        <f t="shared" ref="L32:R32" si="5">SUM(L7:L31)</f>
        <v>0</v>
      </c>
      <c r="M32" s="45">
        <f t="shared" si="5"/>
        <v>1629.5</v>
      </c>
      <c r="N32" s="45">
        <f t="shared" si="5"/>
        <v>0</v>
      </c>
      <c r="O32" s="45" t="e">
        <f t="shared" si="5"/>
        <v>#VALUE!</v>
      </c>
      <c r="P32" s="45" t="e">
        <f t="shared" si="5"/>
        <v>#VALUE!</v>
      </c>
      <c r="Q32" s="45">
        <f t="shared" si="5"/>
        <v>0</v>
      </c>
      <c r="R32" s="47">
        <f t="shared" si="5"/>
        <v>0</v>
      </c>
    </row>
    <row r="33" spans="1:3" x14ac:dyDescent="0.45">
      <c r="A33" s="4"/>
      <c r="B33" s="5"/>
      <c r="C33" s="17"/>
    </row>
    <row r="34" spans="1:3" x14ac:dyDescent="0.45">
      <c r="C34" s="6"/>
    </row>
    <row r="35" spans="1:3" x14ac:dyDescent="0.45">
      <c r="C35" s="6">
        <f>SUM(C23:C33)</f>
        <v>3500</v>
      </c>
    </row>
    <row r="37" spans="1:3" x14ac:dyDescent="0.45">
      <c r="A37" s="109" t="s">
        <v>19</v>
      </c>
      <c r="B37" s="111"/>
      <c r="C37" s="110"/>
    </row>
    <row r="38" spans="1:3" x14ac:dyDescent="0.45">
      <c r="A38" s="13"/>
      <c r="B38" s="14"/>
      <c r="C38" s="10"/>
    </row>
    <row r="39" spans="1:3" x14ac:dyDescent="0.45">
      <c r="A39" s="15">
        <v>42328</v>
      </c>
      <c r="B39" s="12" t="s">
        <v>22</v>
      </c>
      <c r="C39" s="11">
        <v>200</v>
      </c>
    </row>
    <row r="40" spans="1:3" x14ac:dyDescent="0.45">
      <c r="A40" s="15"/>
      <c r="C40" s="11"/>
    </row>
    <row r="41" spans="1:3" x14ac:dyDescent="0.45">
      <c r="A41" s="16"/>
      <c r="C41" s="11"/>
    </row>
    <row r="42" spans="1:3" x14ac:dyDescent="0.45">
      <c r="A42" s="16"/>
      <c r="C42" s="11"/>
    </row>
    <row r="43" spans="1:3" x14ac:dyDescent="0.45">
      <c r="A43" s="16"/>
      <c r="C43" s="11"/>
    </row>
    <row r="44" spans="1:3" x14ac:dyDescent="0.45">
      <c r="A44" s="16"/>
      <c r="C44" s="11"/>
    </row>
    <row r="45" spans="1:3" x14ac:dyDescent="0.45">
      <c r="A45" s="16"/>
      <c r="C45" s="11"/>
    </row>
    <row r="46" spans="1:3" x14ac:dyDescent="0.45">
      <c r="A46" s="16"/>
      <c r="C46" s="11"/>
    </row>
    <row r="47" spans="1:3" x14ac:dyDescent="0.45">
      <c r="A47" s="16"/>
      <c r="C47" s="11"/>
    </row>
    <row r="48" spans="1:3" x14ac:dyDescent="0.45">
      <c r="A48" s="16"/>
      <c r="C48" s="11"/>
    </row>
    <row r="49" spans="1:3" x14ac:dyDescent="0.45">
      <c r="A49" s="4"/>
      <c r="B49" s="5"/>
      <c r="C49" s="17"/>
    </row>
    <row r="50" spans="1:3" x14ac:dyDescent="0.45">
      <c r="C50" s="6"/>
    </row>
    <row r="51" spans="1:3" x14ac:dyDescent="0.45">
      <c r="C51" s="6">
        <f>SUM(C39:C49)</f>
        <v>200</v>
      </c>
    </row>
    <row r="53" spans="1:3" x14ac:dyDescent="0.45">
      <c r="A53" s="109" t="s">
        <v>20</v>
      </c>
      <c r="B53" s="111"/>
      <c r="C53" s="110"/>
    </row>
    <row r="54" spans="1:3" x14ac:dyDescent="0.45">
      <c r="A54" s="13"/>
      <c r="B54" s="14"/>
      <c r="C54" s="10"/>
    </row>
    <row r="55" spans="1:3" x14ac:dyDescent="0.45">
      <c r="A55" s="15">
        <v>42328</v>
      </c>
      <c r="B55" s="12" t="s">
        <v>21</v>
      </c>
      <c r="C55" s="11">
        <v>600</v>
      </c>
    </row>
    <row r="56" spans="1:3" x14ac:dyDescent="0.45">
      <c r="A56" s="15">
        <v>42328</v>
      </c>
      <c r="B56" s="12" t="s">
        <v>23</v>
      </c>
      <c r="C56" s="11">
        <v>200</v>
      </c>
    </row>
    <row r="57" spans="1:3" x14ac:dyDescent="0.45">
      <c r="A57" s="16"/>
      <c r="C57" s="11"/>
    </row>
    <row r="58" spans="1:3" x14ac:dyDescent="0.45">
      <c r="A58" s="16"/>
      <c r="C58" s="11"/>
    </row>
    <row r="59" spans="1:3" x14ac:dyDescent="0.45">
      <c r="A59" s="16"/>
      <c r="C59" s="11"/>
    </row>
    <row r="60" spans="1:3" x14ac:dyDescent="0.45">
      <c r="A60" s="16"/>
      <c r="C60" s="11"/>
    </row>
    <row r="61" spans="1:3" x14ac:dyDescent="0.45">
      <c r="A61" s="16"/>
      <c r="C61" s="11"/>
    </row>
    <row r="62" spans="1:3" x14ac:dyDescent="0.45">
      <c r="A62" s="16"/>
      <c r="C62" s="11"/>
    </row>
    <row r="63" spans="1:3" x14ac:dyDescent="0.45">
      <c r="A63" s="16"/>
      <c r="C63" s="11"/>
    </row>
    <row r="64" spans="1:3" x14ac:dyDescent="0.45">
      <c r="A64" s="16"/>
      <c r="C64" s="11"/>
    </row>
    <row r="65" spans="1:3" x14ac:dyDescent="0.45">
      <c r="A65" s="4"/>
      <c r="B65" s="5"/>
      <c r="C65" s="17"/>
    </row>
    <row r="66" spans="1:3" x14ac:dyDescent="0.45">
      <c r="C66" s="6"/>
    </row>
    <row r="67" spans="1:3" x14ac:dyDescent="0.45">
      <c r="C67" s="6">
        <f>SUM(C55:C65)</f>
        <v>800</v>
      </c>
    </row>
    <row r="72" spans="1:3" x14ac:dyDescent="0.45">
      <c r="B72" t="s">
        <v>24</v>
      </c>
      <c r="C72" s="9">
        <f>C67+C51+C35+C18</f>
        <v>15795</v>
      </c>
    </row>
  </sheetData>
  <mergeCells count="4">
    <mergeCell ref="A4:C4"/>
    <mergeCell ref="A21:C21"/>
    <mergeCell ref="A37:C37"/>
    <mergeCell ref="A53:C5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3"/>
  <dimension ref="A1:L510"/>
  <sheetViews>
    <sheetView workbookViewId="0">
      <selection activeCell="P14" sqref="P14"/>
    </sheetView>
  </sheetViews>
  <sheetFormatPr baseColWidth="10" defaultRowHeight="14.25" x14ac:dyDescent="0.45"/>
  <cols>
    <col min="1" max="1" width="1.265625" customWidth="1"/>
    <col min="2" max="2" width="8.3984375" bestFit="1" customWidth="1"/>
    <col min="3" max="3" width="18.73046875" customWidth="1"/>
    <col min="4" max="4" width="13.86328125" style="59" customWidth="1"/>
    <col min="5" max="5" width="13" style="6" customWidth="1"/>
    <col min="6" max="6" width="11.73046875" style="6" bestFit="1" customWidth="1"/>
    <col min="7" max="7" width="9.59765625" style="1" customWidth="1"/>
    <col min="8" max="8" width="13.3984375" customWidth="1"/>
    <col min="9" max="9" width="8.1328125" customWidth="1"/>
    <col min="11" max="11" width="11.59765625" hidden="1" customWidth="1"/>
    <col min="12" max="12" width="0" hidden="1" customWidth="1"/>
  </cols>
  <sheetData>
    <row r="1" spans="1:12" x14ac:dyDescent="0.45">
      <c r="A1" s="61" t="s">
        <v>91</v>
      </c>
      <c r="B1" s="62"/>
      <c r="C1" s="62"/>
      <c r="D1" s="63" t="s">
        <v>92</v>
      </c>
      <c r="E1" s="60"/>
      <c r="F1" s="62">
        <v>15</v>
      </c>
      <c r="G1" s="64" t="s">
        <v>93</v>
      </c>
      <c r="H1" s="62"/>
      <c r="I1" s="62"/>
    </row>
    <row r="2" spans="1:12" x14ac:dyDescent="0.45">
      <c r="A2" s="61" t="s">
        <v>94</v>
      </c>
      <c r="B2" s="62"/>
      <c r="C2" s="62"/>
      <c r="D2" s="65"/>
      <c r="E2" s="66"/>
      <c r="F2" s="62">
        <v>30</v>
      </c>
      <c r="G2" s="64" t="s">
        <v>93</v>
      </c>
      <c r="H2" s="62"/>
      <c r="I2" s="62"/>
      <c r="K2" s="12">
        <f ca="1">TODAY()</f>
        <v>45029</v>
      </c>
    </row>
    <row r="3" spans="1:12" x14ac:dyDescent="0.45">
      <c r="A3" s="67" t="str">
        <f ca="1">UPPER("En date du "&amp;TEXT(TODAY(),"J MMMMMMM AAAA"))</f>
        <v>EN DATE DU 13 AVRIL 2023</v>
      </c>
      <c r="B3" s="62"/>
      <c r="C3" s="62"/>
      <c r="D3" s="65"/>
      <c r="E3" s="68"/>
      <c r="F3" s="62">
        <v>60</v>
      </c>
      <c r="G3" s="64" t="s">
        <v>93</v>
      </c>
      <c r="H3" s="62"/>
      <c r="I3" s="62"/>
    </row>
    <row r="4" spans="1:12" s="72" customFormat="1" ht="11.45" customHeight="1" thickBot="1" x14ac:dyDescent="0.5">
      <c r="A4" s="69"/>
      <c r="B4" s="69"/>
      <c r="C4" s="69"/>
      <c r="D4" s="70"/>
      <c r="E4" s="69"/>
      <c r="F4" s="69"/>
      <c r="G4" s="71"/>
      <c r="H4" s="69"/>
      <c r="I4" s="69"/>
    </row>
    <row r="5" spans="1:12" x14ac:dyDescent="0.45">
      <c r="E5"/>
      <c r="F5"/>
    </row>
    <row r="6" spans="1:12" ht="28.15" customHeight="1" x14ac:dyDescent="0.45">
      <c r="B6" s="73" t="s">
        <v>95</v>
      </c>
      <c r="C6" s="74" t="s">
        <v>96</v>
      </c>
      <c r="D6" s="75" t="s">
        <v>97</v>
      </c>
      <c r="E6" s="75" t="s">
        <v>98</v>
      </c>
      <c r="F6" s="75" t="s">
        <v>99</v>
      </c>
      <c r="G6" s="76" t="s">
        <v>100</v>
      </c>
      <c r="H6" s="75" t="s">
        <v>101</v>
      </c>
      <c r="I6" s="76" t="s">
        <v>102</v>
      </c>
      <c r="K6" s="75" t="s">
        <v>103</v>
      </c>
    </row>
    <row r="7" spans="1:12" ht="4.9000000000000004" customHeight="1" x14ac:dyDescent="0.45">
      <c r="H7" s="9" t="str">
        <f>IF(E7&gt;0,E7-F7," ")</f>
        <v xml:space="preserve"> </v>
      </c>
      <c r="I7" s="9"/>
      <c r="K7" s="77"/>
    </row>
    <row r="8" spans="1:12" x14ac:dyDescent="0.45">
      <c r="B8" s="1">
        <v>22</v>
      </c>
      <c r="D8" s="59">
        <v>42468</v>
      </c>
      <c r="E8" s="6">
        <v>592.12125000000003</v>
      </c>
      <c r="G8" s="1">
        <v>30</v>
      </c>
      <c r="H8" s="9">
        <f>IF(AND(E8&gt;0,ISBLANK(I8)),E8-F8," ")</f>
        <v>592.12125000000003</v>
      </c>
      <c r="I8" s="9"/>
      <c r="K8" s="77">
        <f ca="1">IF(L8&gt;0,IF(ISBLANK(D8),0,$K$2-D8)-G8,0)</f>
        <v>2531</v>
      </c>
      <c r="L8">
        <f t="shared" ref="L8:L71" si="0">IF(ISBLANK(I8),1,0)</f>
        <v>1</v>
      </c>
    </row>
    <row r="9" spans="1:12" x14ac:dyDescent="0.45">
      <c r="B9" s="1">
        <v>23</v>
      </c>
      <c r="D9" s="59">
        <v>42466</v>
      </c>
      <c r="E9" s="6">
        <v>14946.75</v>
      </c>
      <c r="G9" s="1">
        <v>30</v>
      </c>
      <c r="H9" s="9">
        <f t="shared" ref="H9:H72" si="1">IF(AND(E9&gt;0,ISBLANK(I9)),E9-F9," ")</f>
        <v>14946.75</v>
      </c>
      <c r="I9" s="9"/>
      <c r="K9" s="77">
        <f t="shared" ref="K9:K72" ca="1" si="2">IF(L9&gt;0,IF(ISBLANK(D9),0,$K$2-D9)-G9,0)</f>
        <v>2533</v>
      </c>
      <c r="L9">
        <f t="shared" si="0"/>
        <v>1</v>
      </c>
    </row>
    <row r="10" spans="1:12" x14ac:dyDescent="0.45">
      <c r="B10" s="1">
        <v>24</v>
      </c>
      <c r="D10" s="59">
        <v>42467</v>
      </c>
      <c r="E10" s="6">
        <v>13797</v>
      </c>
      <c r="G10" s="1">
        <v>30</v>
      </c>
      <c r="H10" s="9">
        <f t="shared" si="1"/>
        <v>13797</v>
      </c>
      <c r="I10" s="9"/>
      <c r="K10" s="77">
        <f t="shared" ca="1" si="2"/>
        <v>2532</v>
      </c>
      <c r="L10">
        <f t="shared" si="0"/>
        <v>1</v>
      </c>
    </row>
    <row r="11" spans="1:12" x14ac:dyDescent="0.45">
      <c r="B11" s="1">
        <v>25</v>
      </c>
      <c r="D11" s="59">
        <v>42482</v>
      </c>
      <c r="E11" s="6">
        <v>3959.4055724999998</v>
      </c>
      <c r="G11" s="1">
        <v>30</v>
      </c>
      <c r="H11" s="9">
        <f t="shared" si="1"/>
        <v>3959.4055724999998</v>
      </c>
      <c r="I11" s="9"/>
      <c r="K11" s="77">
        <f t="shared" ca="1" si="2"/>
        <v>2517</v>
      </c>
      <c r="L11">
        <f t="shared" si="0"/>
        <v>1</v>
      </c>
    </row>
    <row r="12" spans="1:12" x14ac:dyDescent="0.45">
      <c r="B12" s="1">
        <v>26</v>
      </c>
      <c r="D12" s="59">
        <v>42468</v>
      </c>
      <c r="E12" s="6">
        <v>17572.296105000001</v>
      </c>
      <c r="G12" s="1">
        <v>30</v>
      </c>
      <c r="H12" s="9">
        <f t="shared" si="1"/>
        <v>17572.296105000001</v>
      </c>
      <c r="I12" s="9"/>
      <c r="K12" s="77">
        <f t="shared" ca="1" si="2"/>
        <v>2531</v>
      </c>
      <c r="L12">
        <f t="shared" si="0"/>
        <v>1</v>
      </c>
    </row>
    <row r="13" spans="1:12" x14ac:dyDescent="0.45">
      <c r="B13" s="1">
        <v>27</v>
      </c>
      <c r="D13" s="59">
        <v>42468</v>
      </c>
      <c r="E13" s="6">
        <v>287.4375</v>
      </c>
      <c r="G13" s="1">
        <v>30</v>
      </c>
      <c r="H13" s="9">
        <f t="shared" si="1"/>
        <v>287.4375</v>
      </c>
      <c r="I13" s="9"/>
      <c r="K13" s="77">
        <f t="shared" ca="1" si="2"/>
        <v>2531</v>
      </c>
      <c r="L13">
        <f t="shared" si="0"/>
        <v>1</v>
      </c>
    </row>
    <row r="14" spans="1:12" x14ac:dyDescent="0.45">
      <c r="B14" s="1">
        <v>28</v>
      </c>
      <c r="D14" s="59">
        <v>42468</v>
      </c>
      <c r="E14" s="6">
        <v>494.39249999999998</v>
      </c>
      <c r="G14" s="1">
        <v>30</v>
      </c>
      <c r="H14" s="9">
        <f t="shared" si="1"/>
        <v>494.39249999999998</v>
      </c>
      <c r="I14" s="9"/>
      <c r="K14" s="77">
        <f t="shared" ca="1" si="2"/>
        <v>2531</v>
      </c>
      <c r="L14">
        <f t="shared" si="0"/>
        <v>1</v>
      </c>
    </row>
    <row r="15" spans="1:12" x14ac:dyDescent="0.45">
      <c r="B15" s="1">
        <v>29</v>
      </c>
      <c r="D15" s="59">
        <v>42468</v>
      </c>
      <c r="E15" s="6">
        <v>34.4925</v>
      </c>
      <c r="G15" s="1">
        <v>30</v>
      </c>
      <c r="H15" s="9">
        <f t="shared" si="1"/>
        <v>34.4925</v>
      </c>
      <c r="I15" s="9"/>
      <c r="K15" s="77">
        <f t="shared" ca="1" si="2"/>
        <v>2531</v>
      </c>
      <c r="L15">
        <f t="shared" si="0"/>
        <v>1</v>
      </c>
    </row>
    <row r="16" spans="1:12" x14ac:dyDescent="0.45">
      <c r="B16" s="1">
        <v>30</v>
      </c>
      <c r="D16" s="59">
        <v>42472</v>
      </c>
      <c r="E16" s="6">
        <v>574.875</v>
      </c>
      <c r="G16" s="1">
        <v>30</v>
      </c>
      <c r="H16" s="9">
        <f t="shared" si="1"/>
        <v>574.875</v>
      </c>
      <c r="I16" s="9"/>
      <c r="K16" s="77">
        <f t="shared" ca="1" si="2"/>
        <v>2527</v>
      </c>
      <c r="L16">
        <f t="shared" si="0"/>
        <v>1</v>
      </c>
    </row>
    <row r="17" spans="2:12" x14ac:dyDescent="0.45">
      <c r="B17" s="1">
        <v>31</v>
      </c>
      <c r="D17" s="59">
        <v>42472</v>
      </c>
      <c r="E17" s="6">
        <v>287.4375</v>
      </c>
      <c r="G17" s="1">
        <v>30</v>
      </c>
      <c r="H17" s="9">
        <f t="shared" si="1"/>
        <v>287.4375</v>
      </c>
      <c r="I17" s="9"/>
      <c r="K17" s="77">
        <f t="shared" ca="1" si="2"/>
        <v>2527</v>
      </c>
      <c r="L17">
        <f t="shared" si="0"/>
        <v>1</v>
      </c>
    </row>
    <row r="18" spans="2:12" x14ac:dyDescent="0.45">
      <c r="B18" s="1">
        <v>32</v>
      </c>
      <c r="D18" s="59">
        <v>42475</v>
      </c>
      <c r="E18" s="6">
        <v>207.12746250000001</v>
      </c>
      <c r="G18" s="1">
        <v>30</v>
      </c>
      <c r="H18" s="9">
        <f t="shared" si="1"/>
        <v>207.12746250000001</v>
      </c>
      <c r="I18" s="9"/>
      <c r="K18" s="77">
        <f t="shared" ca="1" si="2"/>
        <v>2524</v>
      </c>
      <c r="L18">
        <f t="shared" si="0"/>
        <v>1</v>
      </c>
    </row>
    <row r="19" spans="2:12" x14ac:dyDescent="0.45">
      <c r="B19" s="1">
        <v>33</v>
      </c>
      <c r="D19" s="59">
        <v>42475</v>
      </c>
      <c r="E19" s="6">
        <v>227.19059999999999</v>
      </c>
      <c r="G19" s="1">
        <v>30</v>
      </c>
      <c r="H19" s="9">
        <f t="shared" si="1"/>
        <v>227.19059999999999</v>
      </c>
      <c r="I19" s="9"/>
      <c r="K19" s="77">
        <f t="shared" ca="1" si="2"/>
        <v>2524</v>
      </c>
      <c r="L19">
        <f t="shared" si="0"/>
        <v>1</v>
      </c>
    </row>
    <row r="20" spans="2:12" x14ac:dyDescent="0.45">
      <c r="B20" s="1">
        <v>34</v>
      </c>
      <c r="D20" s="59">
        <v>42475</v>
      </c>
      <c r="E20" s="6">
        <v>104.2018425</v>
      </c>
      <c r="G20" s="1">
        <v>30</v>
      </c>
      <c r="H20" s="9">
        <f t="shared" si="1"/>
        <v>104.2018425</v>
      </c>
      <c r="I20" s="9"/>
      <c r="K20" s="77">
        <f t="shared" ca="1" si="2"/>
        <v>2524</v>
      </c>
      <c r="L20">
        <f t="shared" si="0"/>
        <v>1</v>
      </c>
    </row>
    <row r="21" spans="2:12" x14ac:dyDescent="0.45">
      <c r="B21" s="1">
        <v>35</v>
      </c>
      <c r="D21" s="59">
        <v>42475</v>
      </c>
      <c r="E21" s="6">
        <v>373.66874999999999</v>
      </c>
      <c r="G21" s="1">
        <v>30</v>
      </c>
      <c r="H21" s="9">
        <f t="shared" si="1"/>
        <v>373.66874999999999</v>
      </c>
      <c r="I21" s="9"/>
      <c r="K21" s="77">
        <f t="shared" ca="1" si="2"/>
        <v>2524</v>
      </c>
      <c r="L21">
        <f t="shared" si="0"/>
        <v>1</v>
      </c>
    </row>
    <row r="22" spans="2:12" x14ac:dyDescent="0.45">
      <c r="B22" s="1">
        <v>36</v>
      </c>
      <c r="D22" s="59">
        <v>42478</v>
      </c>
      <c r="E22" s="6">
        <v>465.64875000000001</v>
      </c>
      <c r="G22" s="1">
        <v>30</v>
      </c>
      <c r="H22" s="9">
        <f t="shared" si="1"/>
        <v>465.64875000000001</v>
      </c>
      <c r="I22" s="9"/>
      <c r="K22" s="77">
        <f t="shared" ca="1" si="2"/>
        <v>2521</v>
      </c>
      <c r="L22">
        <f t="shared" si="0"/>
        <v>1</v>
      </c>
    </row>
    <row r="23" spans="2:12" x14ac:dyDescent="0.45">
      <c r="B23" s="1">
        <v>37</v>
      </c>
      <c r="D23" s="59">
        <v>42478</v>
      </c>
      <c r="E23" s="6">
        <v>1149.75</v>
      </c>
      <c r="G23" s="1">
        <v>30</v>
      </c>
      <c r="H23" s="9">
        <f t="shared" si="1"/>
        <v>1149.75</v>
      </c>
      <c r="I23" s="9"/>
      <c r="K23" s="77">
        <f t="shared" ca="1" si="2"/>
        <v>2521</v>
      </c>
      <c r="L23">
        <f t="shared" si="0"/>
        <v>1</v>
      </c>
    </row>
    <row r="24" spans="2:12" x14ac:dyDescent="0.45">
      <c r="B24" s="1">
        <v>38</v>
      </c>
      <c r="D24" s="59">
        <v>42480</v>
      </c>
      <c r="E24" s="6">
        <v>1200.0055725</v>
      </c>
      <c r="G24" s="1">
        <v>30</v>
      </c>
      <c r="H24" s="9">
        <f t="shared" si="1"/>
        <v>1200.0055725</v>
      </c>
      <c r="I24" s="9"/>
      <c r="K24" s="77">
        <f t="shared" ca="1" si="2"/>
        <v>2519</v>
      </c>
      <c r="L24">
        <f t="shared" si="0"/>
        <v>1</v>
      </c>
    </row>
    <row r="25" spans="2:12" x14ac:dyDescent="0.45">
      <c r="B25" s="1">
        <v>39</v>
      </c>
      <c r="D25" s="59">
        <v>42480</v>
      </c>
      <c r="E25" s="6">
        <v>862.3125</v>
      </c>
      <c r="G25" s="1">
        <v>30</v>
      </c>
      <c r="H25" s="9">
        <f t="shared" si="1"/>
        <v>862.3125</v>
      </c>
      <c r="I25" s="9"/>
      <c r="K25" s="77">
        <f t="shared" ca="1" si="2"/>
        <v>2519</v>
      </c>
      <c r="L25">
        <f t="shared" si="0"/>
        <v>1</v>
      </c>
    </row>
    <row r="26" spans="2:12" x14ac:dyDescent="0.45">
      <c r="B26" s="1">
        <v>40</v>
      </c>
      <c r="D26" s="59">
        <v>42481</v>
      </c>
      <c r="E26" s="6">
        <v>402.41250000000002</v>
      </c>
      <c r="G26" s="1">
        <v>30</v>
      </c>
      <c r="H26" s="9">
        <f t="shared" si="1"/>
        <v>402.41250000000002</v>
      </c>
      <c r="I26" s="9"/>
      <c r="K26" s="77">
        <f t="shared" ca="1" si="2"/>
        <v>2518</v>
      </c>
      <c r="L26">
        <f t="shared" si="0"/>
        <v>1</v>
      </c>
    </row>
    <row r="27" spans="2:12" x14ac:dyDescent="0.45">
      <c r="B27" s="1">
        <v>41</v>
      </c>
      <c r="D27" s="59">
        <v>42481</v>
      </c>
      <c r="E27" s="6">
        <v>448.40250000000003</v>
      </c>
      <c r="G27" s="1">
        <v>30</v>
      </c>
      <c r="H27" s="9">
        <f t="shared" si="1"/>
        <v>448.40250000000003</v>
      </c>
      <c r="I27" s="9"/>
      <c r="K27" s="77">
        <f t="shared" ca="1" si="2"/>
        <v>2518</v>
      </c>
      <c r="L27">
        <f t="shared" si="0"/>
        <v>1</v>
      </c>
    </row>
    <row r="28" spans="2:12" x14ac:dyDescent="0.45">
      <c r="B28" s="1">
        <v>42</v>
      </c>
      <c r="D28" s="59">
        <v>42481</v>
      </c>
      <c r="E28" s="6">
        <v>402.41250000000002</v>
      </c>
      <c r="G28" s="1">
        <v>30</v>
      </c>
      <c r="H28" s="9">
        <f t="shared" si="1"/>
        <v>402.41250000000002</v>
      </c>
      <c r="I28" s="9"/>
      <c r="K28" s="77">
        <f t="shared" ca="1" si="2"/>
        <v>2518</v>
      </c>
      <c r="L28">
        <f t="shared" si="0"/>
        <v>1</v>
      </c>
    </row>
    <row r="29" spans="2:12" x14ac:dyDescent="0.45">
      <c r="B29" s="1"/>
      <c r="H29" s="9" t="str">
        <f t="shared" si="1"/>
        <v xml:space="preserve"> </v>
      </c>
      <c r="I29" s="9"/>
      <c r="K29" s="77">
        <f t="shared" si="2"/>
        <v>0</v>
      </c>
      <c r="L29">
        <f t="shared" si="0"/>
        <v>1</v>
      </c>
    </row>
    <row r="30" spans="2:12" x14ac:dyDescent="0.45">
      <c r="B30" s="1"/>
      <c r="H30" s="9" t="str">
        <f t="shared" si="1"/>
        <v xml:space="preserve"> </v>
      </c>
      <c r="I30" s="9"/>
      <c r="K30" s="77">
        <f t="shared" si="2"/>
        <v>0</v>
      </c>
      <c r="L30">
        <f t="shared" si="0"/>
        <v>1</v>
      </c>
    </row>
    <row r="31" spans="2:12" x14ac:dyDescent="0.45">
      <c r="B31" s="1"/>
      <c r="H31" s="9" t="str">
        <f t="shared" si="1"/>
        <v xml:space="preserve"> </v>
      </c>
      <c r="I31" s="9"/>
      <c r="K31" s="77">
        <f t="shared" si="2"/>
        <v>0</v>
      </c>
      <c r="L31">
        <f t="shared" si="0"/>
        <v>1</v>
      </c>
    </row>
    <row r="32" spans="2:12" x14ac:dyDescent="0.45">
      <c r="B32" s="1"/>
      <c r="H32" s="9" t="str">
        <f t="shared" si="1"/>
        <v xml:space="preserve"> </v>
      </c>
      <c r="I32" s="9"/>
      <c r="K32" s="77">
        <f t="shared" si="2"/>
        <v>0</v>
      </c>
      <c r="L32">
        <f t="shared" si="0"/>
        <v>1</v>
      </c>
    </row>
    <row r="33" spans="2:12" x14ac:dyDescent="0.45">
      <c r="B33" s="1"/>
      <c r="H33" s="9" t="str">
        <f t="shared" si="1"/>
        <v xml:space="preserve"> </v>
      </c>
      <c r="I33" s="9"/>
      <c r="K33" s="77">
        <f t="shared" si="2"/>
        <v>0</v>
      </c>
      <c r="L33">
        <f t="shared" si="0"/>
        <v>1</v>
      </c>
    </row>
    <row r="34" spans="2:12" x14ac:dyDescent="0.45">
      <c r="B34" s="1"/>
      <c r="H34" s="9" t="str">
        <f t="shared" si="1"/>
        <v xml:space="preserve"> </v>
      </c>
      <c r="I34" s="9"/>
      <c r="K34" s="77">
        <f t="shared" si="2"/>
        <v>0</v>
      </c>
      <c r="L34">
        <f t="shared" si="0"/>
        <v>1</v>
      </c>
    </row>
    <row r="35" spans="2:12" x14ac:dyDescent="0.45">
      <c r="B35" s="1"/>
      <c r="H35" s="9" t="str">
        <f t="shared" si="1"/>
        <v xml:space="preserve"> </v>
      </c>
      <c r="I35" s="9"/>
      <c r="K35" s="77">
        <f t="shared" si="2"/>
        <v>0</v>
      </c>
      <c r="L35">
        <f t="shared" si="0"/>
        <v>1</v>
      </c>
    </row>
    <row r="36" spans="2:12" x14ac:dyDescent="0.45">
      <c r="B36" s="1"/>
      <c r="H36" s="9" t="str">
        <f t="shared" si="1"/>
        <v xml:space="preserve"> </v>
      </c>
      <c r="I36" s="9"/>
      <c r="K36" s="77">
        <f t="shared" si="2"/>
        <v>0</v>
      </c>
      <c r="L36">
        <f t="shared" si="0"/>
        <v>1</v>
      </c>
    </row>
    <row r="37" spans="2:12" x14ac:dyDescent="0.45">
      <c r="B37" s="1"/>
      <c r="H37" s="9" t="str">
        <f t="shared" si="1"/>
        <v xml:space="preserve"> </v>
      </c>
      <c r="I37" s="9"/>
      <c r="K37" s="77">
        <f t="shared" si="2"/>
        <v>0</v>
      </c>
      <c r="L37">
        <f t="shared" si="0"/>
        <v>1</v>
      </c>
    </row>
    <row r="38" spans="2:12" x14ac:dyDescent="0.45">
      <c r="B38" s="1"/>
      <c r="H38" s="9" t="str">
        <f t="shared" si="1"/>
        <v xml:space="preserve"> </v>
      </c>
      <c r="I38" s="9"/>
      <c r="K38" s="77">
        <f t="shared" si="2"/>
        <v>0</v>
      </c>
      <c r="L38">
        <f t="shared" si="0"/>
        <v>1</v>
      </c>
    </row>
    <row r="39" spans="2:12" x14ac:dyDescent="0.45">
      <c r="B39" s="1"/>
      <c r="H39" s="9" t="str">
        <f t="shared" si="1"/>
        <v xml:space="preserve"> </v>
      </c>
      <c r="I39" s="9"/>
      <c r="K39" s="77">
        <f t="shared" si="2"/>
        <v>0</v>
      </c>
      <c r="L39">
        <f t="shared" si="0"/>
        <v>1</v>
      </c>
    </row>
    <row r="40" spans="2:12" x14ac:dyDescent="0.45">
      <c r="B40" s="1"/>
      <c r="H40" s="9" t="str">
        <f t="shared" si="1"/>
        <v xml:space="preserve"> </v>
      </c>
      <c r="I40" s="9"/>
      <c r="K40" s="77">
        <f t="shared" si="2"/>
        <v>0</v>
      </c>
      <c r="L40">
        <f t="shared" si="0"/>
        <v>1</v>
      </c>
    </row>
    <row r="41" spans="2:12" x14ac:dyDescent="0.45">
      <c r="B41" s="1"/>
      <c r="H41" s="9" t="str">
        <f t="shared" si="1"/>
        <v xml:space="preserve"> </v>
      </c>
      <c r="I41" s="9"/>
      <c r="K41" s="77">
        <f t="shared" si="2"/>
        <v>0</v>
      </c>
      <c r="L41">
        <f t="shared" si="0"/>
        <v>1</v>
      </c>
    </row>
    <row r="42" spans="2:12" x14ac:dyDescent="0.45">
      <c r="B42" s="1"/>
      <c r="H42" s="9" t="str">
        <f t="shared" si="1"/>
        <v xml:space="preserve"> </v>
      </c>
      <c r="I42" s="9"/>
      <c r="K42" s="77">
        <f t="shared" si="2"/>
        <v>0</v>
      </c>
      <c r="L42">
        <f t="shared" si="0"/>
        <v>1</v>
      </c>
    </row>
    <row r="43" spans="2:12" x14ac:dyDescent="0.45">
      <c r="B43" s="1"/>
      <c r="H43" s="9" t="str">
        <f t="shared" si="1"/>
        <v xml:space="preserve"> </v>
      </c>
      <c r="I43" s="9"/>
      <c r="K43" s="77">
        <f t="shared" si="2"/>
        <v>0</v>
      </c>
      <c r="L43">
        <f t="shared" si="0"/>
        <v>1</v>
      </c>
    </row>
    <row r="44" spans="2:12" x14ac:dyDescent="0.45">
      <c r="B44" s="1"/>
      <c r="H44" s="9" t="str">
        <f t="shared" si="1"/>
        <v xml:space="preserve"> </v>
      </c>
      <c r="I44" s="9"/>
      <c r="K44" s="77">
        <f t="shared" si="2"/>
        <v>0</v>
      </c>
      <c r="L44">
        <f t="shared" si="0"/>
        <v>1</v>
      </c>
    </row>
    <row r="45" spans="2:12" x14ac:dyDescent="0.45">
      <c r="B45" s="1"/>
      <c r="H45" s="9" t="str">
        <f t="shared" si="1"/>
        <v xml:space="preserve"> </v>
      </c>
      <c r="I45" s="9"/>
      <c r="K45" s="77">
        <f t="shared" si="2"/>
        <v>0</v>
      </c>
      <c r="L45">
        <f t="shared" si="0"/>
        <v>1</v>
      </c>
    </row>
    <row r="46" spans="2:12" x14ac:dyDescent="0.45">
      <c r="B46" s="1"/>
      <c r="H46" s="9" t="str">
        <f t="shared" si="1"/>
        <v xml:space="preserve"> </v>
      </c>
      <c r="I46" s="9"/>
      <c r="K46" s="77">
        <f t="shared" si="2"/>
        <v>0</v>
      </c>
      <c r="L46">
        <f t="shared" si="0"/>
        <v>1</v>
      </c>
    </row>
    <row r="47" spans="2:12" x14ac:dyDescent="0.45">
      <c r="B47" s="1"/>
      <c r="H47" s="9" t="str">
        <f t="shared" si="1"/>
        <v xml:space="preserve"> </v>
      </c>
      <c r="I47" s="9"/>
      <c r="K47" s="77">
        <f t="shared" si="2"/>
        <v>0</v>
      </c>
      <c r="L47">
        <f t="shared" si="0"/>
        <v>1</v>
      </c>
    </row>
    <row r="48" spans="2:12" x14ac:dyDescent="0.45">
      <c r="B48" s="1"/>
      <c r="H48" s="9" t="str">
        <f t="shared" si="1"/>
        <v xml:space="preserve"> </v>
      </c>
      <c r="I48" s="9"/>
      <c r="K48" s="77">
        <f t="shared" si="2"/>
        <v>0</v>
      </c>
      <c r="L48">
        <f t="shared" si="0"/>
        <v>1</v>
      </c>
    </row>
    <row r="49" spans="2:12" x14ac:dyDescent="0.45">
      <c r="B49" s="1"/>
      <c r="H49" s="9" t="str">
        <f t="shared" si="1"/>
        <v xml:space="preserve"> </v>
      </c>
      <c r="I49" s="9"/>
      <c r="K49" s="77">
        <f t="shared" si="2"/>
        <v>0</v>
      </c>
      <c r="L49">
        <f t="shared" si="0"/>
        <v>1</v>
      </c>
    </row>
    <row r="50" spans="2:12" x14ac:dyDescent="0.45">
      <c r="B50" s="1"/>
      <c r="H50" s="9" t="str">
        <f t="shared" si="1"/>
        <v xml:space="preserve"> </v>
      </c>
      <c r="I50" s="9"/>
      <c r="K50" s="77">
        <f t="shared" si="2"/>
        <v>0</v>
      </c>
      <c r="L50">
        <f t="shared" si="0"/>
        <v>1</v>
      </c>
    </row>
    <row r="51" spans="2:12" x14ac:dyDescent="0.45">
      <c r="B51" s="1"/>
      <c r="H51" s="9" t="str">
        <f t="shared" si="1"/>
        <v xml:space="preserve"> </v>
      </c>
      <c r="I51" s="9"/>
      <c r="K51" s="77">
        <f t="shared" si="2"/>
        <v>0</v>
      </c>
      <c r="L51">
        <f t="shared" si="0"/>
        <v>1</v>
      </c>
    </row>
    <row r="52" spans="2:12" x14ac:dyDescent="0.45">
      <c r="B52" s="1"/>
      <c r="H52" s="9" t="str">
        <f t="shared" si="1"/>
        <v xml:space="preserve"> </v>
      </c>
      <c r="I52" s="9"/>
      <c r="K52" s="77">
        <f t="shared" si="2"/>
        <v>0</v>
      </c>
      <c r="L52">
        <f t="shared" si="0"/>
        <v>1</v>
      </c>
    </row>
    <row r="53" spans="2:12" x14ac:dyDescent="0.45">
      <c r="B53" s="1"/>
      <c r="H53" s="9" t="str">
        <f t="shared" si="1"/>
        <v xml:space="preserve"> </v>
      </c>
      <c r="I53" s="9"/>
      <c r="K53" s="77">
        <f t="shared" si="2"/>
        <v>0</v>
      </c>
      <c r="L53">
        <f t="shared" si="0"/>
        <v>1</v>
      </c>
    </row>
    <row r="54" spans="2:12" x14ac:dyDescent="0.45">
      <c r="B54" s="1"/>
      <c r="H54" s="9" t="str">
        <f t="shared" si="1"/>
        <v xml:space="preserve"> </v>
      </c>
      <c r="I54" s="9"/>
      <c r="K54" s="77">
        <f t="shared" si="2"/>
        <v>0</v>
      </c>
      <c r="L54">
        <f t="shared" si="0"/>
        <v>1</v>
      </c>
    </row>
    <row r="55" spans="2:12" x14ac:dyDescent="0.45">
      <c r="B55" s="1"/>
      <c r="H55" s="9" t="str">
        <f t="shared" si="1"/>
        <v xml:space="preserve"> </v>
      </c>
      <c r="I55" s="9"/>
      <c r="K55" s="77">
        <f t="shared" si="2"/>
        <v>0</v>
      </c>
      <c r="L55">
        <f t="shared" si="0"/>
        <v>1</v>
      </c>
    </row>
    <row r="56" spans="2:12" x14ac:dyDescent="0.45">
      <c r="B56" s="1"/>
      <c r="H56" s="9" t="str">
        <f t="shared" si="1"/>
        <v xml:space="preserve"> </v>
      </c>
      <c r="I56" s="9"/>
      <c r="K56" s="77">
        <f t="shared" si="2"/>
        <v>0</v>
      </c>
      <c r="L56">
        <f t="shared" si="0"/>
        <v>1</v>
      </c>
    </row>
    <row r="57" spans="2:12" x14ac:dyDescent="0.45">
      <c r="B57" s="1"/>
      <c r="H57" s="9" t="str">
        <f t="shared" si="1"/>
        <v xml:space="preserve"> </v>
      </c>
      <c r="I57" s="9"/>
      <c r="K57" s="77">
        <f t="shared" si="2"/>
        <v>0</v>
      </c>
      <c r="L57">
        <f t="shared" si="0"/>
        <v>1</v>
      </c>
    </row>
    <row r="58" spans="2:12" x14ac:dyDescent="0.45">
      <c r="B58" s="1"/>
      <c r="H58" s="9" t="str">
        <f t="shared" si="1"/>
        <v xml:space="preserve"> </v>
      </c>
      <c r="I58" s="9"/>
      <c r="K58" s="77">
        <f t="shared" si="2"/>
        <v>0</v>
      </c>
      <c r="L58">
        <f t="shared" si="0"/>
        <v>1</v>
      </c>
    </row>
    <row r="59" spans="2:12" x14ac:dyDescent="0.45">
      <c r="B59" s="1"/>
      <c r="H59" s="9" t="str">
        <f t="shared" si="1"/>
        <v xml:space="preserve"> </v>
      </c>
      <c r="I59" s="9"/>
      <c r="K59" s="77">
        <f t="shared" si="2"/>
        <v>0</v>
      </c>
      <c r="L59">
        <f t="shared" si="0"/>
        <v>1</v>
      </c>
    </row>
    <row r="60" spans="2:12" x14ac:dyDescent="0.45">
      <c r="B60" s="1"/>
      <c r="H60" s="9" t="str">
        <f t="shared" si="1"/>
        <v xml:space="preserve"> </v>
      </c>
      <c r="I60" s="9"/>
      <c r="K60" s="77">
        <f t="shared" si="2"/>
        <v>0</v>
      </c>
      <c r="L60">
        <f t="shared" si="0"/>
        <v>1</v>
      </c>
    </row>
    <row r="61" spans="2:12" x14ac:dyDescent="0.45">
      <c r="B61" s="1"/>
      <c r="H61" s="9" t="str">
        <f t="shared" si="1"/>
        <v xml:space="preserve"> </v>
      </c>
      <c r="I61" s="9"/>
      <c r="K61" s="77">
        <f t="shared" si="2"/>
        <v>0</v>
      </c>
      <c r="L61">
        <f t="shared" si="0"/>
        <v>1</v>
      </c>
    </row>
    <row r="62" spans="2:12" x14ac:dyDescent="0.45">
      <c r="B62" s="1"/>
      <c r="H62" s="9" t="str">
        <f t="shared" si="1"/>
        <v xml:space="preserve"> </v>
      </c>
      <c r="I62" s="9"/>
      <c r="K62" s="77">
        <f t="shared" si="2"/>
        <v>0</v>
      </c>
      <c r="L62">
        <f t="shared" si="0"/>
        <v>1</v>
      </c>
    </row>
    <row r="63" spans="2:12" x14ac:dyDescent="0.45">
      <c r="B63" s="1"/>
      <c r="H63" s="9" t="str">
        <f t="shared" si="1"/>
        <v xml:space="preserve"> </v>
      </c>
      <c r="I63" s="9"/>
      <c r="K63" s="77">
        <f t="shared" si="2"/>
        <v>0</v>
      </c>
      <c r="L63">
        <f t="shared" si="0"/>
        <v>1</v>
      </c>
    </row>
    <row r="64" spans="2:12" x14ac:dyDescent="0.45">
      <c r="B64" s="1"/>
      <c r="H64" s="9" t="str">
        <f t="shared" si="1"/>
        <v xml:space="preserve"> </v>
      </c>
      <c r="I64" s="9"/>
      <c r="K64" s="77">
        <f t="shared" si="2"/>
        <v>0</v>
      </c>
      <c r="L64">
        <f t="shared" si="0"/>
        <v>1</v>
      </c>
    </row>
    <row r="65" spans="2:12" x14ac:dyDescent="0.45">
      <c r="B65" s="1"/>
      <c r="H65" s="9" t="str">
        <f t="shared" si="1"/>
        <v xml:space="preserve"> </v>
      </c>
      <c r="I65" s="9"/>
      <c r="K65" s="77">
        <f t="shared" si="2"/>
        <v>0</v>
      </c>
      <c r="L65">
        <f t="shared" si="0"/>
        <v>1</v>
      </c>
    </row>
    <row r="66" spans="2:12" x14ac:dyDescent="0.45">
      <c r="B66" s="1"/>
      <c r="H66" s="9" t="str">
        <f t="shared" si="1"/>
        <v xml:space="preserve"> </v>
      </c>
      <c r="I66" s="9"/>
      <c r="K66" s="77">
        <f t="shared" si="2"/>
        <v>0</v>
      </c>
      <c r="L66">
        <f t="shared" si="0"/>
        <v>1</v>
      </c>
    </row>
    <row r="67" spans="2:12" x14ac:dyDescent="0.45">
      <c r="B67" s="1"/>
      <c r="H67" s="9" t="str">
        <f t="shared" si="1"/>
        <v xml:space="preserve"> </v>
      </c>
      <c r="I67" s="9"/>
      <c r="K67" s="77">
        <f t="shared" si="2"/>
        <v>0</v>
      </c>
      <c r="L67">
        <f t="shared" si="0"/>
        <v>1</v>
      </c>
    </row>
    <row r="68" spans="2:12" x14ac:dyDescent="0.45">
      <c r="B68" s="1"/>
      <c r="H68" s="9" t="str">
        <f t="shared" si="1"/>
        <v xml:space="preserve"> </v>
      </c>
      <c r="I68" s="9"/>
      <c r="K68" s="77">
        <f t="shared" si="2"/>
        <v>0</v>
      </c>
      <c r="L68">
        <f t="shared" si="0"/>
        <v>1</v>
      </c>
    </row>
    <row r="69" spans="2:12" x14ac:dyDescent="0.45">
      <c r="B69" s="1"/>
      <c r="H69" s="9" t="str">
        <f t="shared" si="1"/>
        <v xml:space="preserve"> </v>
      </c>
      <c r="I69" s="9"/>
      <c r="K69" s="77">
        <f t="shared" si="2"/>
        <v>0</v>
      </c>
      <c r="L69">
        <f t="shared" si="0"/>
        <v>1</v>
      </c>
    </row>
    <row r="70" spans="2:12" x14ac:dyDescent="0.45">
      <c r="B70" s="1"/>
      <c r="H70" s="9" t="str">
        <f t="shared" si="1"/>
        <v xml:space="preserve"> </v>
      </c>
      <c r="I70" s="9"/>
      <c r="K70" s="77">
        <f t="shared" si="2"/>
        <v>0</v>
      </c>
      <c r="L70">
        <f t="shared" si="0"/>
        <v>1</v>
      </c>
    </row>
    <row r="71" spans="2:12" x14ac:dyDescent="0.45">
      <c r="B71" s="1"/>
      <c r="H71" s="9" t="str">
        <f t="shared" si="1"/>
        <v xml:space="preserve"> </v>
      </c>
      <c r="I71" s="9"/>
      <c r="K71" s="77">
        <f t="shared" si="2"/>
        <v>0</v>
      </c>
      <c r="L71">
        <f t="shared" si="0"/>
        <v>1</v>
      </c>
    </row>
    <row r="72" spans="2:12" x14ac:dyDescent="0.45">
      <c r="B72" s="1"/>
      <c r="H72" s="9" t="str">
        <f t="shared" si="1"/>
        <v xml:space="preserve"> </v>
      </c>
      <c r="I72" s="9"/>
      <c r="K72" s="77">
        <f t="shared" si="2"/>
        <v>0</v>
      </c>
      <c r="L72">
        <f t="shared" ref="L72:L135" si="3">IF(ISBLANK(I72),1,0)</f>
        <v>1</v>
      </c>
    </row>
    <row r="73" spans="2:12" x14ac:dyDescent="0.45">
      <c r="B73" s="1"/>
      <c r="H73" s="9" t="str">
        <f t="shared" ref="H73:H136" si="4">IF(AND(E73&gt;0,ISBLANK(I73)),E73-F73," ")</f>
        <v xml:space="preserve"> </v>
      </c>
      <c r="I73" s="9"/>
      <c r="K73" s="77">
        <f t="shared" ref="K73:K136" si="5">IF(L73&gt;0,IF(ISBLANK(D73),0,$K$2-D73)-G73,0)</f>
        <v>0</v>
      </c>
      <c r="L73">
        <f t="shared" si="3"/>
        <v>1</v>
      </c>
    </row>
    <row r="74" spans="2:12" x14ac:dyDescent="0.45">
      <c r="B74" s="1"/>
      <c r="H74" s="9" t="str">
        <f t="shared" si="4"/>
        <v xml:space="preserve"> </v>
      </c>
      <c r="I74" s="9"/>
      <c r="K74" s="77">
        <f t="shared" si="5"/>
        <v>0</v>
      </c>
      <c r="L74">
        <f t="shared" si="3"/>
        <v>1</v>
      </c>
    </row>
    <row r="75" spans="2:12" x14ac:dyDescent="0.45">
      <c r="B75" s="1"/>
      <c r="H75" s="9" t="str">
        <f t="shared" si="4"/>
        <v xml:space="preserve"> </v>
      </c>
      <c r="I75" s="9"/>
      <c r="K75" s="77">
        <f t="shared" si="5"/>
        <v>0</v>
      </c>
      <c r="L75">
        <f t="shared" si="3"/>
        <v>1</v>
      </c>
    </row>
    <row r="76" spans="2:12" x14ac:dyDescent="0.45">
      <c r="B76" s="1"/>
      <c r="H76" s="9" t="str">
        <f t="shared" si="4"/>
        <v xml:space="preserve"> </v>
      </c>
      <c r="I76" s="9"/>
      <c r="K76" s="77">
        <f t="shared" si="5"/>
        <v>0</v>
      </c>
      <c r="L76">
        <f t="shared" si="3"/>
        <v>1</v>
      </c>
    </row>
    <row r="77" spans="2:12" x14ac:dyDescent="0.45">
      <c r="B77" s="1"/>
      <c r="H77" s="9" t="str">
        <f t="shared" si="4"/>
        <v xml:space="preserve"> </v>
      </c>
      <c r="I77" s="9"/>
      <c r="K77" s="77">
        <f t="shared" si="5"/>
        <v>0</v>
      </c>
      <c r="L77">
        <f t="shared" si="3"/>
        <v>1</v>
      </c>
    </row>
    <row r="78" spans="2:12" x14ac:dyDescent="0.45">
      <c r="B78" s="1"/>
      <c r="H78" s="9" t="str">
        <f t="shared" si="4"/>
        <v xml:space="preserve"> </v>
      </c>
      <c r="I78" s="9"/>
      <c r="K78" s="77">
        <f t="shared" si="5"/>
        <v>0</v>
      </c>
      <c r="L78">
        <f t="shared" si="3"/>
        <v>1</v>
      </c>
    </row>
    <row r="79" spans="2:12" x14ac:dyDescent="0.45">
      <c r="B79" s="1"/>
      <c r="H79" s="9" t="str">
        <f t="shared" si="4"/>
        <v xml:space="preserve"> </v>
      </c>
      <c r="I79" s="9"/>
      <c r="K79" s="77">
        <f t="shared" si="5"/>
        <v>0</v>
      </c>
      <c r="L79">
        <f t="shared" si="3"/>
        <v>1</v>
      </c>
    </row>
    <row r="80" spans="2:12" x14ac:dyDescent="0.45">
      <c r="B80" s="1"/>
      <c r="H80" s="9" t="str">
        <f t="shared" si="4"/>
        <v xml:space="preserve"> </v>
      </c>
      <c r="I80" s="9"/>
      <c r="K80" s="77">
        <f t="shared" si="5"/>
        <v>0</v>
      </c>
      <c r="L80">
        <f t="shared" si="3"/>
        <v>1</v>
      </c>
    </row>
    <row r="81" spans="2:12" x14ac:dyDescent="0.45">
      <c r="B81" s="1"/>
      <c r="H81" s="9" t="str">
        <f t="shared" si="4"/>
        <v xml:space="preserve"> </v>
      </c>
      <c r="I81" s="9"/>
      <c r="K81" s="77">
        <f t="shared" si="5"/>
        <v>0</v>
      </c>
      <c r="L81">
        <f t="shared" si="3"/>
        <v>1</v>
      </c>
    </row>
    <row r="82" spans="2:12" x14ac:dyDescent="0.45">
      <c r="B82" s="1"/>
      <c r="H82" s="9" t="str">
        <f t="shared" si="4"/>
        <v xml:space="preserve"> </v>
      </c>
      <c r="I82" s="9"/>
      <c r="K82" s="77">
        <f t="shared" si="5"/>
        <v>0</v>
      </c>
      <c r="L82">
        <f t="shared" si="3"/>
        <v>1</v>
      </c>
    </row>
    <row r="83" spans="2:12" x14ac:dyDescent="0.45">
      <c r="B83" s="1"/>
      <c r="H83" s="9" t="str">
        <f t="shared" si="4"/>
        <v xml:space="preserve"> </v>
      </c>
      <c r="I83" s="9"/>
      <c r="K83" s="77">
        <f t="shared" si="5"/>
        <v>0</v>
      </c>
      <c r="L83">
        <f t="shared" si="3"/>
        <v>1</v>
      </c>
    </row>
    <row r="84" spans="2:12" x14ac:dyDescent="0.45">
      <c r="B84" s="1"/>
      <c r="H84" s="9" t="str">
        <f t="shared" si="4"/>
        <v xml:space="preserve"> </v>
      </c>
      <c r="I84" s="9"/>
      <c r="K84" s="77">
        <f t="shared" si="5"/>
        <v>0</v>
      </c>
      <c r="L84">
        <f t="shared" si="3"/>
        <v>1</v>
      </c>
    </row>
    <row r="85" spans="2:12" x14ac:dyDescent="0.45">
      <c r="B85" s="1"/>
      <c r="H85" s="9" t="str">
        <f t="shared" si="4"/>
        <v xml:space="preserve"> </v>
      </c>
      <c r="I85" s="9"/>
      <c r="K85" s="77">
        <f t="shared" si="5"/>
        <v>0</v>
      </c>
      <c r="L85">
        <f t="shared" si="3"/>
        <v>1</v>
      </c>
    </row>
    <row r="86" spans="2:12" x14ac:dyDescent="0.45">
      <c r="B86" s="1"/>
      <c r="H86" s="9" t="str">
        <f t="shared" si="4"/>
        <v xml:space="preserve"> </v>
      </c>
      <c r="I86" s="9"/>
      <c r="K86" s="77">
        <f t="shared" si="5"/>
        <v>0</v>
      </c>
      <c r="L86">
        <f t="shared" si="3"/>
        <v>1</v>
      </c>
    </row>
    <row r="87" spans="2:12" x14ac:dyDescent="0.45">
      <c r="B87" s="1"/>
      <c r="H87" s="9" t="str">
        <f t="shared" si="4"/>
        <v xml:space="preserve"> </v>
      </c>
      <c r="I87" s="9"/>
      <c r="K87" s="77">
        <f t="shared" si="5"/>
        <v>0</v>
      </c>
      <c r="L87">
        <f t="shared" si="3"/>
        <v>1</v>
      </c>
    </row>
    <row r="88" spans="2:12" x14ac:dyDescent="0.45">
      <c r="B88" s="1"/>
      <c r="H88" s="9" t="str">
        <f t="shared" si="4"/>
        <v xml:space="preserve"> </v>
      </c>
      <c r="I88" s="9"/>
      <c r="K88" s="77">
        <f t="shared" si="5"/>
        <v>0</v>
      </c>
      <c r="L88">
        <f t="shared" si="3"/>
        <v>1</v>
      </c>
    </row>
    <row r="89" spans="2:12" x14ac:dyDescent="0.45">
      <c r="B89" s="1"/>
      <c r="H89" s="9" t="str">
        <f t="shared" si="4"/>
        <v xml:space="preserve"> </v>
      </c>
      <c r="I89" s="9"/>
      <c r="K89" s="77">
        <f t="shared" si="5"/>
        <v>0</v>
      </c>
      <c r="L89">
        <f t="shared" si="3"/>
        <v>1</v>
      </c>
    </row>
    <row r="90" spans="2:12" x14ac:dyDescent="0.45">
      <c r="B90" s="1"/>
      <c r="H90" s="9" t="str">
        <f t="shared" si="4"/>
        <v xml:space="preserve"> </v>
      </c>
      <c r="I90" s="9"/>
      <c r="K90" s="77">
        <f t="shared" si="5"/>
        <v>0</v>
      </c>
      <c r="L90">
        <f t="shared" si="3"/>
        <v>1</v>
      </c>
    </row>
    <row r="91" spans="2:12" x14ac:dyDescent="0.45">
      <c r="B91" s="1"/>
      <c r="H91" s="9" t="str">
        <f t="shared" si="4"/>
        <v xml:space="preserve"> </v>
      </c>
      <c r="I91" s="9"/>
      <c r="K91" s="77">
        <f t="shared" si="5"/>
        <v>0</v>
      </c>
      <c r="L91">
        <f t="shared" si="3"/>
        <v>1</v>
      </c>
    </row>
    <row r="92" spans="2:12" x14ac:dyDescent="0.45">
      <c r="B92" s="1"/>
      <c r="H92" s="9" t="str">
        <f t="shared" si="4"/>
        <v xml:space="preserve"> </v>
      </c>
      <c r="I92" s="9"/>
      <c r="K92" s="77">
        <f t="shared" si="5"/>
        <v>0</v>
      </c>
      <c r="L92">
        <f t="shared" si="3"/>
        <v>1</v>
      </c>
    </row>
    <row r="93" spans="2:12" x14ac:dyDescent="0.45">
      <c r="B93" s="1"/>
      <c r="H93" s="9" t="str">
        <f t="shared" si="4"/>
        <v xml:space="preserve"> </v>
      </c>
      <c r="I93" s="9"/>
      <c r="K93" s="77">
        <f t="shared" si="5"/>
        <v>0</v>
      </c>
      <c r="L93">
        <f t="shared" si="3"/>
        <v>1</v>
      </c>
    </row>
    <row r="94" spans="2:12" x14ac:dyDescent="0.45">
      <c r="B94" s="1"/>
      <c r="H94" s="9" t="str">
        <f t="shared" si="4"/>
        <v xml:space="preserve"> </v>
      </c>
      <c r="I94" s="9"/>
      <c r="K94" s="77">
        <f t="shared" si="5"/>
        <v>0</v>
      </c>
      <c r="L94">
        <f t="shared" si="3"/>
        <v>1</v>
      </c>
    </row>
    <row r="95" spans="2:12" x14ac:dyDescent="0.45">
      <c r="B95" s="1"/>
      <c r="H95" s="9" t="str">
        <f t="shared" si="4"/>
        <v xml:space="preserve"> </v>
      </c>
      <c r="I95" s="9"/>
      <c r="K95" s="77">
        <f t="shared" si="5"/>
        <v>0</v>
      </c>
      <c r="L95">
        <f t="shared" si="3"/>
        <v>1</v>
      </c>
    </row>
    <row r="96" spans="2:12" x14ac:dyDescent="0.45">
      <c r="B96" s="1"/>
      <c r="H96" s="9" t="str">
        <f t="shared" si="4"/>
        <v xml:space="preserve"> </v>
      </c>
      <c r="I96" s="9"/>
      <c r="K96" s="77">
        <f t="shared" si="5"/>
        <v>0</v>
      </c>
      <c r="L96">
        <f t="shared" si="3"/>
        <v>1</v>
      </c>
    </row>
    <row r="97" spans="2:12" x14ac:dyDescent="0.45">
      <c r="B97" s="1"/>
      <c r="H97" s="9" t="str">
        <f t="shared" si="4"/>
        <v xml:space="preserve"> </v>
      </c>
      <c r="I97" s="9"/>
      <c r="K97" s="77">
        <f t="shared" si="5"/>
        <v>0</v>
      </c>
      <c r="L97">
        <f t="shared" si="3"/>
        <v>1</v>
      </c>
    </row>
    <row r="98" spans="2:12" x14ac:dyDescent="0.45">
      <c r="B98" s="1"/>
      <c r="H98" s="9" t="str">
        <f t="shared" si="4"/>
        <v xml:space="preserve"> </v>
      </c>
      <c r="I98" s="9"/>
      <c r="K98" s="77">
        <f t="shared" si="5"/>
        <v>0</v>
      </c>
      <c r="L98">
        <f t="shared" si="3"/>
        <v>1</v>
      </c>
    </row>
    <row r="99" spans="2:12" x14ac:dyDescent="0.45">
      <c r="B99" s="1"/>
      <c r="H99" s="9" t="str">
        <f t="shared" si="4"/>
        <v xml:space="preserve"> </v>
      </c>
      <c r="I99" s="9"/>
      <c r="K99" s="77">
        <f t="shared" si="5"/>
        <v>0</v>
      </c>
      <c r="L99">
        <f t="shared" si="3"/>
        <v>1</v>
      </c>
    </row>
    <row r="100" spans="2:12" x14ac:dyDescent="0.45">
      <c r="B100" s="1"/>
      <c r="H100" s="9" t="str">
        <f t="shared" si="4"/>
        <v xml:space="preserve"> </v>
      </c>
      <c r="I100" s="9"/>
      <c r="K100" s="77">
        <f t="shared" si="5"/>
        <v>0</v>
      </c>
      <c r="L100">
        <f t="shared" si="3"/>
        <v>1</v>
      </c>
    </row>
    <row r="101" spans="2:12" x14ac:dyDescent="0.45">
      <c r="B101" s="1"/>
      <c r="H101" s="9" t="str">
        <f t="shared" si="4"/>
        <v xml:space="preserve"> </v>
      </c>
      <c r="I101" s="9"/>
      <c r="K101" s="77">
        <f t="shared" si="5"/>
        <v>0</v>
      </c>
      <c r="L101">
        <f t="shared" si="3"/>
        <v>1</v>
      </c>
    </row>
    <row r="102" spans="2:12" x14ac:dyDescent="0.45">
      <c r="B102" s="1"/>
      <c r="H102" s="9" t="str">
        <f t="shared" si="4"/>
        <v xml:space="preserve"> </v>
      </c>
      <c r="I102" s="9"/>
      <c r="K102" s="77">
        <f t="shared" si="5"/>
        <v>0</v>
      </c>
      <c r="L102">
        <f t="shared" si="3"/>
        <v>1</v>
      </c>
    </row>
    <row r="103" spans="2:12" x14ac:dyDescent="0.45">
      <c r="B103" s="1"/>
      <c r="H103" s="9" t="str">
        <f t="shared" si="4"/>
        <v xml:space="preserve"> </v>
      </c>
      <c r="I103" s="9"/>
      <c r="K103" s="77">
        <f t="shared" si="5"/>
        <v>0</v>
      </c>
      <c r="L103">
        <f t="shared" si="3"/>
        <v>1</v>
      </c>
    </row>
    <row r="104" spans="2:12" x14ac:dyDescent="0.45">
      <c r="B104" s="1"/>
      <c r="H104" s="9" t="str">
        <f t="shared" si="4"/>
        <v xml:space="preserve"> </v>
      </c>
      <c r="I104" s="9"/>
      <c r="K104" s="77">
        <f t="shared" si="5"/>
        <v>0</v>
      </c>
      <c r="L104">
        <f t="shared" si="3"/>
        <v>1</v>
      </c>
    </row>
    <row r="105" spans="2:12" x14ac:dyDescent="0.45">
      <c r="B105" s="1"/>
      <c r="H105" s="9" t="str">
        <f t="shared" si="4"/>
        <v xml:space="preserve"> </v>
      </c>
      <c r="I105" s="9"/>
      <c r="K105" s="77">
        <f t="shared" si="5"/>
        <v>0</v>
      </c>
      <c r="L105">
        <f t="shared" si="3"/>
        <v>1</v>
      </c>
    </row>
    <row r="106" spans="2:12" x14ac:dyDescent="0.45">
      <c r="B106" s="1"/>
      <c r="H106" s="9" t="str">
        <f t="shared" si="4"/>
        <v xml:space="preserve"> </v>
      </c>
      <c r="I106" s="9"/>
      <c r="K106" s="77">
        <f t="shared" si="5"/>
        <v>0</v>
      </c>
      <c r="L106">
        <f t="shared" si="3"/>
        <v>1</v>
      </c>
    </row>
    <row r="107" spans="2:12" x14ac:dyDescent="0.45">
      <c r="B107" s="1"/>
      <c r="H107" s="9" t="str">
        <f t="shared" si="4"/>
        <v xml:space="preserve"> </v>
      </c>
      <c r="I107" s="9"/>
      <c r="K107" s="77">
        <f t="shared" si="5"/>
        <v>0</v>
      </c>
      <c r="L107">
        <f t="shared" si="3"/>
        <v>1</v>
      </c>
    </row>
    <row r="108" spans="2:12" x14ac:dyDescent="0.45">
      <c r="B108" s="1"/>
      <c r="H108" s="9" t="str">
        <f t="shared" si="4"/>
        <v xml:space="preserve"> </v>
      </c>
      <c r="I108" s="9"/>
      <c r="K108" s="77">
        <f t="shared" si="5"/>
        <v>0</v>
      </c>
      <c r="L108">
        <f t="shared" si="3"/>
        <v>1</v>
      </c>
    </row>
    <row r="109" spans="2:12" x14ac:dyDescent="0.45">
      <c r="B109" s="1"/>
      <c r="H109" s="9" t="str">
        <f t="shared" si="4"/>
        <v xml:space="preserve"> </v>
      </c>
      <c r="I109" s="9"/>
      <c r="K109" s="77">
        <f t="shared" si="5"/>
        <v>0</v>
      </c>
      <c r="L109">
        <f t="shared" si="3"/>
        <v>1</v>
      </c>
    </row>
    <row r="110" spans="2:12" x14ac:dyDescent="0.45">
      <c r="B110" s="1"/>
      <c r="H110" s="9" t="str">
        <f t="shared" si="4"/>
        <v xml:space="preserve"> </v>
      </c>
      <c r="I110" s="9"/>
      <c r="K110" s="77">
        <f t="shared" si="5"/>
        <v>0</v>
      </c>
      <c r="L110">
        <f t="shared" si="3"/>
        <v>1</v>
      </c>
    </row>
    <row r="111" spans="2:12" x14ac:dyDescent="0.45">
      <c r="B111" s="1"/>
      <c r="H111" s="9" t="str">
        <f t="shared" si="4"/>
        <v xml:space="preserve"> </v>
      </c>
      <c r="I111" s="9"/>
      <c r="K111" s="77">
        <f t="shared" si="5"/>
        <v>0</v>
      </c>
      <c r="L111">
        <f t="shared" si="3"/>
        <v>1</v>
      </c>
    </row>
    <row r="112" spans="2:12" x14ac:dyDescent="0.45">
      <c r="B112" s="1"/>
      <c r="H112" s="9" t="str">
        <f t="shared" si="4"/>
        <v xml:space="preserve"> </v>
      </c>
      <c r="I112" s="9"/>
      <c r="K112" s="77">
        <f t="shared" si="5"/>
        <v>0</v>
      </c>
      <c r="L112">
        <f t="shared" si="3"/>
        <v>1</v>
      </c>
    </row>
    <row r="113" spans="2:12" x14ac:dyDescent="0.45">
      <c r="B113" s="1"/>
      <c r="H113" s="9" t="str">
        <f t="shared" si="4"/>
        <v xml:space="preserve"> </v>
      </c>
      <c r="I113" s="9"/>
      <c r="K113" s="77">
        <f t="shared" si="5"/>
        <v>0</v>
      </c>
      <c r="L113">
        <f t="shared" si="3"/>
        <v>1</v>
      </c>
    </row>
    <row r="114" spans="2:12" x14ac:dyDescent="0.45">
      <c r="B114" s="1"/>
      <c r="H114" s="9" t="str">
        <f t="shared" si="4"/>
        <v xml:space="preserve"> </v>
      </c>
      <c r="I114" s="9"/>
      <c r="K114" s="77">
        <f t="shared" si="5"/>
        <v>0</v>
      </c>
      <c r="L114">
        <f t="shared" si="3"/>
        <v>1</v>
      </c>
    </row>
    <row r="115" spans="2:12" x14ac:dyDescent="0.45">
      <c r="B115" s="1"/>
      <c r="H115" s="9" t="str">
        <f t="shared" si="4"/>
        <v xml:space="preserve"> </v>
      </c>
      <c r="I115" s="9"/>
      <c r="K115" s="77">
        <f t="shared" si="5"/>
        <v>0</v>
      </c>
      <c r="L115">
        <f t="shared" si="3"/>
        <v>1</v>
      </c>
    </row>
    <row r="116" spans="2:12" x14ac:dyDescent="0.45">
      <c r="B116" s="1"/>
      <c r="H116" s="9" t="str">
        <f t="shared" si="4"/>
        <v xml:space="preserve"> </v>
      </c>
      <c r="I116" s="9"/>
      <c r="K116" s="77">
        <f t="shared" si="5"/>
        <v>0</v>
      </c>
      <c r="L116">
        <f t="shared" si="3"/>
        <v>1</v>
      </c>
    </row>
    <row r="117" spans="2:12" x14ac:dyDescent="0.45">
      <c r="B117" s="1"/>
      <c r="H117" s="9" t="str">
        <f t="shared" si="4"/>
        <v xml:space="preserve"> </v>
      </c>
      <c r="I117" s="9"/>
      <c r="K117" s="77">
        <f t="shared" si="5"/>
        <v>0</v>
      </c>
      <c r="L117">
        <f t="shared" si="3"/>
        <v>1</v>
      </c>
    </row>
    <row r="118" spans="2:12" x14ac:dyDescent="0.45">
      <c r="B118" s="1"/>
      <c r="H118" s="9" t="str">
        <f t="shared" si="4"/>
        <v xml:space="preserve"> </v>
      </c>
      <c r="I118" s="9"/>
      <c r="K118" s="77">
        <f t="shared" si="5"/>
        <v>0</v>
      </c>
      <c r="L118">
        <f t="shared" si="3"/>
        <v>1</v>
      </c>
    </row>
    <row r="119" spans="2:12" x14ac:dyDescent="0.45">
      <c r="B119" s="1"/>
      <c r="H119" s="9" t="str">
        <f t="shared" si="4"/>
        <v xml:space="preserve"> </v>
      </c>
      <c r="I119" s="9"/>
      <c r="K119" s="77">
        <f t="shared" si="5"/>
        <v>0</v>
      </c>
      <c r="L119">
        <f t="shared" si="3"/>
        <v>1</v>
      </c>
    </row>
    <row r="120" spans="2:12" x14ac:dyDescent="0.45">
      <c r="B120" s="1"/>
      <c r="H120" s="9" t="str">
        <f t="shared" si="4"/>
        <v xml:space="preserve"> </v>
      </c>
      <c r="I120" s="9"/>
      <c r="K120" s="77">
        <f t="shared" si="5"/>
        <v>0</v>
      </c>
      <c r="L120">
        <f t="shared" si="3"/>
        <v>1</v>
      </c>
    </row>
    <row r="121" spans="2:12" x14ac:dyDescent="0.45">
      <c r="B121" s="1"/>
      <c r="H121" s="9" t="str">
        <f t="shared" si="4"/>
        <v xml:space="preserve"> </v>
      </c>
      <c r="I121" s="9"/>
      <c r="K121" s="77">
        <f t="shared" si="5"/>
        <v>0</v>
      </c>
      <c r="L121">
        <f t="shared" si="3"/>
        <v>1</v>
      </c>
    </row>
    <row r="122" spans="2:12" x14ac:dyDescent="0.45">
      <c r="B122" s="1"/>
      <c r="H122" s="9" t="str">
        <f t="shared" si="4"/>
        <v xml:space="preserve"> </v>
      </c>
      <c r="I122" s="9"/>
      <c r="K122" s="77">
        <f t="shared" si="5"/>
        <v>0</v>
      </c>
      <c r="L122">
        <f t="shared" si="3"/>
        <v>1</v>
      </c>
    </row>
    <row r="123" spans="2:12" x14ac:dyDescent="0.45">
      <c r="B123" s="1"/>
      <c r="H123" s="9" t="str">
        <f t="shared" si="4"/>
        <v xml:space="preserve"> </v>
      </c>
      <c r="I123" s="9"/>
      <c r="K123" s="77">
        <f t="shared" si="5"/>
        <v>0</v>
      </c>
      <c r="L123">
        <f t="shared" si="3"/>
        <v>1</v>
      </c>
    </row>
    <row r="124" spans="2:12" x14ac:dyDescent="0.45">
      <c r="B124" s="1"/>
      <c r="H124" s="9" t="str">
        <f t="shared" si="4"/>
        <v xml:space="preserve"> </v>
      </c>
      <c r="I124" s="9"/>
      <c r="K124" s="77">
        <f t="shared" si="5"/>
        <v>0</v>
      </c>
      <c r="L124">
        <f t="shared" si="3"/>
        <v>1</v>
      </c>
    </row>
    <row r="125" spans="2:12" x14ac:dyDescent="0.45">
      <c r="B125" s="1"/>
      <c r="H125" s="9" t="str">
        <f t="shared" si="4"/>
        <v xml:space="preserve"> </v>
      </c>
      <c r="I125" s="9"/>
      <c r="K125" s="77">
        <f t="shared" si="5"/>
        <v>0</v>
      </c>
      <c r="L125">
        <f t="shared" si="3"/>
        <v>1</v>
      </c>
    </row>
    <row r="126" spans="2:12" x14ac:dyDescent="0.45">
      <c r="B126" s="1"/>
      <c r="H126" s="9" t="str">
        <f t="shared" si="4"/>
        <v xml:space="preserve"> </v>
      </c>
      <c r="I126" s="9"/>
      <c r="K126" s="77">
        <f t="shared" si="5"/>
        <v>0</v>
      </c>
      <c r="L126">
        <f t="shared" si="3"/>
        <v>1</v>
      </c>
    </row>
    <row r="127" spans="2:12" x14ac:dyDescent="0.45">
      <c r="B127" s="1"/>
      <c r="H127" s="9" t="str">
        <f t="shared" si="4"/>
        <v xml:space="preserve"> </v>
      </c>
      <c r="I127" s="9"/>
      <c r="K127" s="77">
        <f t="shared" si="5"/>
        <v>0</v>
      </c>
      <c r="L127">
        <f t="shared" si="3"/>
        <v>1</v>
      </c>
    </row>
    <row r="128" spans="2:12" x14ac:dyDescent="0.45">
      <c r="B128" s="1"/>
      <c r="H128" s="9" t="str">
        <f t="shared" si="4"/>
        <v xml:space="preserve"> </v>
      </c>
      <c r="I128" s="9"/>
      <c r="K128" s="77">
        <f t="shared" si="5"/>
        <v>0</v>
      </c>
      <c r="L128">
        <f t="shared" si="3"/>
        <v>1</v>
      </c>
    </row>
    <row r="129" spans="2:12" x14ac:dyDescent="0.45">
      <c r="B129" s="1"/>
      <c r="H129" s="9" t="str">
        <f t="shared" si="4"/>
        <v xml:space="preserve"> </v>
      </c>
      <c r="I129" s="9"/>
      <c r="K129" s="77">
        <f t="shared" si="5"/>
        <v>0</v>
      </c>
      <c r="L129">
        <f t="shared" si="3"/>
        <v>1</v>
      </c>
    </row>
    <row r="130" spans="2:12" x14ac:dyDescent="0.45">
      <c r="B130" s="1"/>
      <c r="H130" s="9" t="str">
        <f t="shared" si="4"/>
        <v xml:space="preserve"> </v>
      </c>
      <c r="I130" s="9"/>
      <c r="K130" s="77">
        <f t="shared" si="5"/>
        <v>0</v>
      </c>
      <c r="L130">
        <f t="shared" si="3"/>
        <v>1</v>
      </c>
    </row>
    <row r="131" spans="2:12" x14ac:dyDescent="0.45">
      <c r="B131" s="1"/>
      <c r="H131" s="9" t="str">
        <f t="shared" si="4"/>
        <v xml:space="preserve"> </v>
      </c>
      <c r="I131" s="9"/>
      <c r="K131" s="77">
        <f t="shared" si="5"/>
        <v>0</v>
      </c>
      <c r="L131">
        <f t="shared" si="3"/>
        <v>1</v>
      </c>
    </row>
    <row r="132" spans="2:12" x14ac:dyDescent="0.45">
      <c r="B132" s="1"/>
      <c r="H132" s="9" t="str">
        <f t="shared" si="4"/>
        <v xml:space="preserve"> </v>
      </c>
      <c r="I132" s="9"/>
      <c r="K132" s="77">
        <f t="shared" si="5"/>
        <v>0</v>
      </c>
      <c r="L132">
        <f t="shared" si="3"/>
        <v>1</v>
      </c>
    </row>
    <row r="133" spans="2:12" x14ac:dyDescent="0.45">
      <c r="B133" s="1"/>
      <c r="H133" s="9" t="str">
        <f t="shared" si="4"/>
        <v xml:space="preserve"> </v>
      </c>
      <c r="I133" s="9"/>
      <c r="K133" s="77">
        <f t="shared" si="5"/>
        <v>0</v>
      </c>
      <c r="L133">
        <f t="shared" si="3"/>
        <v>1</v>
      </c>
    </row>
    <row r="134" spans="2:12" x14ac:dyDescent="0.45">
      <c r="B134" s="1"/>
      <c r="H134" s="9" t="str">
        <f t="shared" si="4"/>
        <v xml:space="preserve"> </v>
      </c>
      <c r="I134" s="9"/>
      <c r="K134" s="77">
        <f t="shared" si="5"/>
        <v>0</v>
      </c>
      <c r="L134">
        <f t="shared" si="3"/>
        <v>1</v>
      </c>
    </row>
    <row r="135" spans="2:12" x14ac:dyDescent="0.45">
      <c r="B135" s="1"/>
      <c r="H135" s="9" t="str">
        <f t="shared" si="4"/>
        <v xml:space="preserve"> </v>
      </c>
      <c r="I135" s="9"/>
      <c r="K135" s="77">
        <f t="shared" si="5"/>
        <v>0</v>
      </c>
      <c r="L135">
        <f t="shared" si="3"/>
        <v>1</v>
      </c>
    </row>
    <row r="136" spans="2:12" x14ac:dyDescent="0.45">
      <c r="B136" s="1"/>
      <c r="H136" s="9" t="str">
        <f t="shared" si="4"/>
        <v xml:space="preserve"> </v>
      </c>
      <c r="I136" s="9"/>
      <c r="K136" s="77">
        <f t="shared" si="5"/>
        <v>0</v>
      </c>
      <c r="L136">
        <f t="shared" ref="L136:L199" si="6">IF(ISBLANK(I136),1,0)</f>
        <v>1</v>
      </c>
    </row>
    <row r="137" spans="2:12" x14ac:dyDescent="0.45">
      <c r="B137" s="1"/>
      <c r="H137" s="9" t="str">
        <f t="shared" ref="H137:H200" si="7">IF(AND(E137&gt;0,ISBLANK(I137)),E137-F137," ")</f>
        <v xml:space="preserve"> </v>
      </c>
      <c r="I137" s="9"/>
      <c r="K137" s="77">
        <f t="shared" ref="K137:K200" si="8">IF(L137&gt;0,IF(ISBLANK(D137),0,$K$2-D137)-G137,0)</f>
        <v>0</v>
      </c>
      <c r="L137">
        <f t="shared" si="6"/>
        <v>1</v>
      </c>
    </row>
    <row r="138" spans="2:12" x14ac:dyDescent="0.45">
      <c r="B138" s="1"/>
      <c r="H138" s="9" t="str">
        <f t="shared" si="7"/>
        <v xml:space="preserve"> </v>
      </c>
      <c r="I138" s="9"/>
      <c r="K138" s="77">
        <f t="shared" si="8"/>
        <v>0</v>
      </c>
      <c r="L138">
        <f t="shared" si="6"/>
        <v>1</v>
      </c>
    </row>
    <row r="139" spans="2:12" x14ac:dyDescent="0.45">
      <c r="B139" s="1"/>
      <c r="H139" s="9" t="str">
        <f t="shared" si="7"/>
        <v xml:space="preserve"> </v>
      </c>
      <c r="I139" s="9"/>
      <c r="K139" s="77">
        <f t="shared" si="8"/>
        <v>0</v>
      </c>
      <c r="L139">
        <f t="shared" si="6"/>
        <v>1</v>
      </c>
    </row>
    <row r="140" spans="2:12" x14ac:dyDescent="0.45">
      <c r="B140" s="1"/>
      <c r="H140" s="9" t="str">
        <f t="shared" si="7"/>
        <v xml:space="preserve"> </v>
      </c>
      <c r="I140" s="9"/>
      <c r="K140" s="77">
        <f t="shared" si="8"/>
        <v>0</v>
      </c>
      <c r="L140">
        <f t="shared" si="6"/>
        <v>1</v>
      </c>
    </row>
    <row r="141" spans="2:12" x14ac:dyDescent="0.45">
      <c r="B141" s="1"/>
      <c r="H141" s="9" t="str">
        <f t="shared" si="7"/>
        <v xml:space="preserve"> </v>
      </c>
      <c r="I141" s="9"/>
      <c r="K141" s="77">
        <f t="shared" si="8"/>
        <v>0</v>
      </c>
      <c r="L141">
        <f t="shared" si="6"/>
        <v>1</v>
      </c>
    </row>
    <row r="142" spans="2:12" x14ac:dyDescent="0.45">
      <c r="B142" s="1"/>
      <c r="H142" s="9" t="str">
        <f t="shared" si="7"/>
        <v xml:space="preserve"> </v>
      </c>
      <c r="I142" s="9"/>
      <c r="K142" s="77">
        <f t="shared" si="8"/>
        <v>0</v>
      </c>
      <c r="L142">
        <f t="shared" si="6"/>
        <v>1</v>
      </c>
    </row>
    <row r="143" spans="2:12" x14ac:dyDescent="0.45">
      <c r="B143" s="1"/>
      <c r="H143" s="9" t="str">
        <f t="shared" si="7"/>
        <v xml:space="preserve"> </v>
      </c>
      <c r="I143" s="9"/>
      <c r="K143" s="77">
        <f t="shared" si="8"/>
        <v>0</v>
      </c>
      <c r="L143">
        <f t="shared" si="6"/>
        <v>1</v>
      </c>
    </row>
    <row r="144" spans="2:12" x14ac:dyDescent="0.45">
      <c r="B144" s="1"/>
      <c r="H144" s="9" t="str">
        <f t="shared" si="7"/>
        <v xml:space="preserve"> </v>
      </c>
      <c r="I144" s="9"/>
      <c r="K144" s="77">
        <f t="shared" si="8"/>
        <v>0</v>
      </c>
      <c r="L144">
        <f t="shared" si="6"/>
        <v>1</v>
      </c>
    </row>
    <row r="145" spans="2:12" x14ac:dyDescent="0.45">
      <c r="B145" s="1"/>
      <c r="H145" s="9" t="str">
        <f t="shared" si="7"/>
        <v xml:space="preserve"> </v>
      </c>
      <c r="I145" s="9"/>
      <c r="K145" s="77">
        <f t="shared" si="8"/>
        <v>0</v>
      </c>
      <c r="L145">
        <f t="shared" si="6"/>
        <v>1</v>
      </c>
    </row>
    <row r="146" spans="2:12" x14ac:dyDescent="0.45">
      <c r="B146" s="1"/>
      <c r="H146" s="9" t="str">
        <f t="shared" si="7"/>
        <v xml:space="preserve"> </v>
      </c>
      <c r="I146" s="9"/>
      <c r="K146" s="77">
        <f t="shared" si="8"/>
        <v>0</v>
      </c>
      <c r="L146">
        <f t="shared" si="6"/>
        <v>1</v>
      </c>
    </row>
    <row r="147" spans="2:12" x14ac:dyDescent="0.45">
      <c r="B147" s="1"/>
      <c r="H147" s="9" t="str">
        <f t="shared" si="7"/>
        <v xml:space="preserve"> </v>
      </c>
      <c r="I147" s="9"/>
      <c r="K147" s="77">
        <f t="shared" si="8"/>
        <v>0</v>
      </c>
      <c r="L147">
        <f t="shared" si="6"/>
        <v>1</v>
      </c>
    </row>
    <row r="148" spans="2:12" x14ac:dyDescent="0.45">
      <c r="B148" s="1"/>
      <c r="H148" s="9" t="str">
        <f t="shared" si="7"/>
        <v xml:space="preserve"> </v>
      </c>
      <c r="I148" s="9"/>
      <c r="K148" s="77">
        <f t="shared" si="8"/>
        <v>0</v>
      </c>
      <c r="L148">
        <f t="shared" si="6"/>
        <v>1</v>
      </c>
    </row>
    <row r="149" spans="2:12" x14ac:dyDescent="0.45">
      <c r="B149" s="1"/>
      <c r="H149" s="9" t="str">
        <f t="shared" si="7"/>
        <v xml:space="preserve"> </v>
      </c>
      <c r="I149" s="9"/>
      <c r="K149" s="77">
        <f t="shared" si="8"/>
        <v>0</v>
      </c>
      <c r="L149">
        <f t="shared" si="6"/>
        <v>1</v>
      </c>
    </row>
    <row r="150" spans="2:12" x14ac:dyDescent="0.45">
      <c r="B150" s="1"/>
      <c r="H150" s="9" t="str">
        <f t="shared" si="7"/>
        <v xml:space="preserve"> </v>
      </c>
      <c r="I150" s="9"/>
      <c r="K150" s="77">
        <f t="shared" si="8"/>
        <v>0</v>
      </c>
      <c r="L150">
        <f t="shared" si="6"/>
        <v>1</v>
      </c>
    </row>
    <row r="151" spans="2:12" x14ac:dyDescent="0.45">
      <c r="B151" s="1"/>
      <c r="H151" s="9" t="str">
        <f t="shared" si="7"/>
        <v xml:space="preserve"> </v>
      </c>
      <c r="I151" s="9"/>
      <c r="K151" s="77">
        <f t="shared" si="8"/>
        <v>0</v>
      </c>
      <c r="L151">
        <f t="shared" si="6"/>
        <v>1</v>
      </c>
    </row>
    <row r="152" spans="2:12" x14ac:dyDescent="0.45">
      <c r="B152" s="1"/>
      <c r="H152" s="9" t="str">
        <f t="shared" si="7"/>
        <v xml:space="preserve"> </v>
      </c>
      <c r="I152" s="9"/>
      <c r="K152" s="77">
        <f t="shared" si="8"/>
        <v>0</v>
      </c>
      <c r="L152">
        <f t="shared" si="6"/>
        <v>1</v>
      </c>
    </row>
    <row r="153" spans="2:12" x14ac:dyDescent="0.45">
      <c r="B153" s="1"/>
      <c r="H153" s="9" t="str">
        <f t="shared" si="7"/>
        <v xml:space="preserve"> </v>
      </c>
      <c r="I153" s="9"/>
      <c r="K153" s="77">
        <f t="shared" si="8"/>
        <v>0</v>
      </c>
      <c r="L153">
        <f t="shared" si="6"/>
        <v>1</v>
      </c>
    </row>
    <row r="154" spans="2:12" x14ac:dyDescent="0.45">
      <c r="B154" s="1"/>
      <c r="H154" s="9" t="str">
        <f t="shared" si="7"/>
        <v xml:space="preserve"> </v>
      </c>
      <c r="I154" s="9"/>
      <c r="K154" s="77">
        <f t="shared" si="8"/>
        <v>0</v>
      </c>
      <c r="L154">
        <f t="shared" si="6"/>
        <v>1</v>
      </c>
    </row>
    <row r="155" spans="2:12" x14ac:dyDescent="0.45">
      <c r="B155" s="1"/>
      <c r="H155" s="9" t="str">
        <f t="shared" si="7"/>
        <v xml:space="preserve"> </v>
      </c>
      <c r="I155" s="9"/>
      <c r="K155" s="77">
        <f t="shared" si="8"/>
        <v>0</v>
      </c>
      <c r="L155">
        <f t="shared" si="6"/>
        <v>1</v>
      </c>
    </row>
    <row r="156" spans="2:12" x14ac:dyDescent="0.45">
      <c r="B156" s="1"/>
      <c r="H156" s="9" t="str">
        <f t="shared" si="7"/>
        <v xml:space="preserve"> </v>
      </c>
      <c r="I156" s="9"/>
      <c r="K156" s="77">
        <f t="shared" si="8"/>
        <v>0</v>
      </c>
      <c r="L156">
        <f t="shared" si="6"/>
        <v>1</v>
      </c>
    </row>
    <row r="157" spans="2:12" x14ac:dyDescent="0.45">
      <c r="B157" s="1"/>
      <c r="H157" s="9" t="str">
        <f t="shared" si="7"/>
        <v xml:space="preserve"> </v>
      </c>
      <c r="I157" s="9"/>
      <c r="K157" s="77">
        <f t="shared" si="8"/>
        <v>0</v>
      </c>
      <c r="L157">
        <f t="shared" si="6"/>
        <v>1</v>
      </c>
    </row>
    <row r="158" spans="2:12" x14ac:dyDescent="0.45">
      <c r="B158" s="1"/>
      <c r="H158" s="9" t="str">
        <f t="shared" si="7"/>
        <v xml:space="preserve"> </v>
      </c>
      <c r="I158" s="9"/>
      <c r="K158" s="77">
        <f t="shared" si="8"/>
        <v>0</v>
      </c>
      <c r="L158">
        <f t="shared" si="6"/>
        <v>1</v>
      </c>
    </row>
    <row r="159" spans="2:12" x14ac:dyDescent="0.45">
      <c r="B159" s="1"/>
      <c r="H159" s="9" t="str">
        <f t="shared" si="7"/>
        <v xml:space="preserve"> </v>
      </c>
      <c r="I159" s="9"/>
      <c r="K159" s="77">
        <f t="shared" si="8"/>
        <v>0</v>
      </c>
      <c r="L159">
        <f t="shared" si="6"/>
        <v>1</v>
      </c>
    </row>
    <row r="160" spans="2:12" x14ac:dyDescent="0.45">
      <c r="B160" s="1"/>
      <c r="H160" s="9" t="str">
        <f t="shared" si="7"/>
        <v xml:space="preserve"> </v>
      </c>
      <c r="I160" s="9"/>
      <c r="K160" s="77">
        <f t="shared" si="8"/>
        <v>0</v>
      </c>
      <c r="L160">
        <f t="shared" si="6"/>
        <v>1</v>
      </c>
    </row>
    <row r="161" spans="2:12" x14ac:dyDescent="0.45">
      <c r="B161" s="1"/>
      <c r="H161" s="9" t="str">
        <f t="shared" si="7"/>
        <v xml:space="preserve"> </v>
      </c>
      <c r="I161" s="9"/>
      <c r="K161" s="77">
        <f t="shared" si="8"/>
        <v>0</v>
      </c>
      <c r="L161">
        <f t="shared" si="6"/>
        <v>1</v>
      </c>
    </row>
    <row r="162" spans="2:12" x14ac:dyDescent="0.45">
      <c r="B162" s="1"/>
      <c r="H162" s="9" t="str">
        <f t="shared" si="7"/>
        <v xml:space="preserve"> </v>
      </c>
      <c r="I162" s="9"/>
      <c r="K162" s="77">
        <f t="shared" si="8"/>
        <v>0</v>
      </c>
      <c r="L162">
        <f t="shared" si="6"/>
        <v>1</v>
      </c>
    </row>
    <row r="163" spans="2:12" x14ac:dyDescent="0.45">
      <c r="B163" s="1"/>
      <c r="H163" s="9" t="str">
        <f t="shared" si="7"/>
        <v xml:space="preserve"> </v>
      </c>
      <c r="I163" s="9"/>
      <c r="K163" s="77">
        <f t="shared" si="8"/>
        <v>0</v>
      </c>
      <c r="L163">
        <f t="shared" si="6"/>
        <v>1</v>
      </c>
    </row>
    <row r="164" spans="2:12" x14ac:dyDescent="0.45">
      <c r="B164" s="1"/>
      <c r="H164" s="9" t="str">
        <f t="shared" si="7"/>
        <v xml:space="preserve"> </v>
      </c>
      <c r="I164" s="9"/>
      <c r="K164" s="77">
        <f t="shared" si="8"/>
        <v>0</v>
      </c>
      <c r="L164">
        <f t="shared" si="6"/>
        <v>1</v>
      </c>
    </row>
    <row r="165" spans="2:12" x14ac:dyDescent="0.45">
      <c r="B165" s="1"/>
      <c r="H165" s="9" t="str">
        <f t="shared" si="7"/>
        <v xml:space="preserve"> </v>
      </c>
      <c r="I165" s="9"/>
      <c r="K165" s="77">
        <f t="shared" si="8"/>
        <v>0</v>
      </c>
      <c r="L165">
        <f t="shared" si="6"/>
        <v>1</v>
      </c>
    </row>
    <row r="166" spans="2:12" x14ac:dyDescent="0.45">
      <c r="B166" s="1"/>
      <c r="H166" s="9" t="str">
        <f t="shared" si="7"/>
        <v xml:space="preserve"> </v>
      </c>
      <c r="I166" s="9"/>
      <c r="K166" s="77">
        <f t="shared" si="8"/>
        <v>0</v>
      </c>
      <c r="L166">
        <f t="shared" si="6"/>
        <v>1</v>
      </c>
    </row>
    <row r="167" spans="2:12" x14ac:dyDescent="0.45">
      <c r="B167" s="1"/>
      <c r="H167" s="9" t="str">
        <f t="shared" si="7"/>
        <v xml:space="preserve"> </v>
      </c>
      <c r="I167" s="9"/>
      <c r="K167" s="77">
        <f t="shared" si="8"/>
        <v>0</v>
      </c>
      <c r="L167">
        <f t="shared" si="6"/>
        <v>1</v>
      </c>
    </row>
    <row r="168" spans="2:12" x14ac:dyDescent="0.45">
      <c r="B168" s="1"/>
      <c r="H168" s="9" t="str">
        <f t="shared" si="7"/>
        <v xml:space="preserve"> </v>
      </c>
      <c r="I168" s="9"/>
      <c r="K168" s="77">
        <f t="shared" si="8"/>
        <v>0</v>
      </c>
      <c r="L168">
        <f t="shared" si="6"/>
        <v>1</v>
      </c>
    </row>
    <row r="169" spans="2:12" x14ac:dyDescent="0.45">
      <c r="B169" s="1"/>
      <c r="H169" s="9" t="str">
        <f t="shared" si="7"/>
        <v xml:space="preserve"> </v>
      </c>
      <c r="I169" s="9"/>
      <c r="K169" s="77">
        <f t="shared" si="8"/>
        <v>0</v>
      </c>
      <c r="L169">
        <f t="shared" si="6"/>
        <v>1</v>
      </c>
    </row>
    <row r="170" spans="2:12" x14ac:dyDescent="0.45">
      <c r="B170" s="1"/>
      <c r="H170" s="9" t="str">
        <f t="shared" si="7"/>
        <v xml:space="preserve"> </v>
      </c>
      <c r="I170" s="9"/>
      <c r="K170" s="77">
        <f t="shared" si="8"/>
        <v>0</v>
      </c>
      <c r="L170">
        <f t="shared" si="6"/>
        <v>1</v>
      </c>
    </row>
    <row r="171" spans="2:12" x14ac:dyDescent="0.45">
      <c r="B171" s="1"/>
      <c r="H171" s="9" t="str">
        <f t="shared" si="7"/>
        <v xml:space="preserve"> </v>
      </c>
      <c r="I171" s="9"/>
      <c r="K171" s="77">
        <f t="shared" si="8"/>
        <v>0</v>
      </c>
      <c r="L171">
        <f t="shared" si="6"/>
        <v>1</v>
      </c>
    </row>
    <row r="172" spans="2:12" x14ac:dyDescent="0.45">
      <c r="B172" s="1"/>
      <c r="H172" s="9" t="str">
        <f t="shared" si="7"/>
        <v xml:space="preserve"> </v>
      </c>
      <c r="I172" s="9"/>
      <c r="K172" s="77">
        <f t="shared" si="8"/>
        <v>0</v>
      </c>
      <c r="L172">
        <f t="shared" si="6"/>
        <v>1</v>
      </c>
    </row>
    <row r="173" spans="2:12" x14ac:dyDescent="0.45">
      <c r="B173" s="1"/>
      <c r="H173" s="9" t="str">
        <f t="shared" si="7"/>
        <v xml:space="preserve"> </v>
      </c>
      <c r="I173" s="9"/>
      <c r="K173" s="77">
        <f t="shared" si="8"/>
        <v>0</v>
      </c>
      <c r="L173">
        <f t="shared" si="6"/>
        <v>1</v>
      </c>
    </row>
    <row r="174" spans="2:12" x14ac:dyDescent="0.45">
      <c r="B174" s="1"/>
      <c r="H174" s="9" t="str">
        <f t="shared" si="7"/>
        <v xml:space="preserve"> </v>
      </c>
      <c r="I174" s="9"/>
      <c r="K174" s="77">
        <f t="shared" si="8"/>
        <v>0</v>
      </c>
      <c r="L174">
        <f t="shared" si="6"/>
        <v>1</v>
      </c>
    </row>
    <row r="175" spans="2:12" x14ac:dyDescent="0.45">
      <c r="B175" s="1"/>
      <c r="H175" s="9" t="str">
        <f t="shared" si="7"/>
        <v xml:space="preserve"> </v>
      </c>
      <c r="I175" s="9"/>
      <c r="K175" s="77">
        <f t="shared" si="8"/>
        <v>0</v>
      </c>
      <c r="L175">
        <f t="shared" si="6"/>
        <v>1</v>
      </c>
    </row>
    <row r="176" spans="2:12" x14ac:dyDescent="0.45">
      <c r="B176" s="1"/>
      <c r="H176" s="9" t="str">
        <f t="shared" si="7"/>
        <v xml:space="preserve"> </v>
      </c>
      <c r="I176" s="9"/>
      <c r="K176" s="77">
        <f t="shared" si="8"/>
        <v>0</v>
      </c>
      <c r="L176">
        <f t="shared" si="6"/>
        <v>1</v>
      </c>
    </row>
    <row r="177" spans="2:12" x14ac:dyDescent="0.45">
      <c r="B177" s="1"/>
      <c r="H177" s="9" t="str">
        <f t="shared" si="7"/>
        <v xml:space="preserve"> </v>
      </c>
      <c r="I177" s="9"/>
      <c r="K177" s="77">
        <f t="shared" si="8"/>
        <v>0</v>
      </c>
      <c r="L177">
        <f t="shared" si="6"/>
        <v>1</v>
      </c>
    </row>
    <row r="178" spans="2:12" x14ac:dyDescent="0.45">
      <c r="B178" s="1"/>
      <c r="H178" s="9" t="str">
        <f t="shared" si="7"/>
        <v xml:space="preserve"> </v>
      </c>
      <c r="I178" s="9"/>
      <c r="K178" s="77">
        <f t="shared" si="8"/>
        <v>0</v>
      </c>
      <c r="L178">
        <f t="shared" si="6"/>
        <v>1</v>
      </c>
    </row>
    <row r="179" spans="2:12" x14ac:dyDescent="0.45">
      <c r="B179" s="1"/>
      <c r="H179" s="9" t="str">
        <f t="shared" si="7"/>
        <v xml:space="preserve"> </v>
      </c>
      <c r="I179" s="9"/>
      <c r="K179" s="77">
        <f t="shared" si="8"/>
        <v>0</v>
      </c>
      <c r="L179">
        <f t="shared" si="6"/>
        <v>1</v>
      </c>
    </row>
    <row r="180" spans="2:12" x14ac:dyDescent="0.45">
      <c r="B180" s="1"/>
      <c r="H180" s="9" t="str">
        <f t="shared" si="7"/>
        <v xml:space="preserve"> </v>
      </c>
      <c r="I180" s="9"/>
      <c r="K180" s="77">
        <f t="shared" si="8"/>
        <v>0</v>
      </c>
      <c r="L180">
        <f t="shared" si="6"/>
        <v>1</v>
      </c>
    </row>
    <row r="181" spans="2:12" x14ac:dyDescent="0.45">
      <c r="B181" s="1"/>
      <c r="H181" s="9" t="str">
        <f t="shared" si="7"/>
        <v xml:space="preserve"> </v>
      </c>
      <c r="I181" s="9"/>
      <c r="K181" s="77">
        <f t="shared" si="8"/>
        <v>0</v>
      </c>
      <c r="L181">
        <f t="shared" si="6"/>
        <v>1</v>
      </c>
    </row>
    <row r="182" spans="2:12" x14ac:dyDescent="0.45">
      <c r="B182" s="1"/>
      <c r="H182" s="9" t="str">
        <f t="shared" si="7"/>
        <v xml:space="preserve"> </v>
      </c>
      <c r="I182" s="9"/>
      <c r="K182" s="77">
        <f t="shared" si="8"/>
        <v>0</v>
      </c>
      <c r="L182">
        <f t="shared" si="6"/>
        <v>1</v>
      </c>
    </row>
    <row r="183" spans="2:12" x14ac:dyDescent="0.45">
      <c r="B183" s="1"/>
      <c r="H183" s="9" t="str">
        <f t="shared" si="7"/>
        <v xml:space="preserve"> </v>
      </c>
      <c r="I183" s="9"/>
      <c r="K183" s="77">
        <f t="shared" si="8"/>
        <v>0</v>
      </c>
      <c r="L183">
        <f t="shared" si="6"/>
        <v>1</v>
      </c>
    </row>
    <row r="184" spans="2:12" x14ac:dyDescent="0.45">
      <c r="B184" s="1"/>
      <c r="H184" s="9" t="str">
        <f t="shared" si="7"/>
        <v xml:space="preserve"> </v>
      </c>
      <c r="I184" s="9"/>
      <c r="K184" s="77">
        <f t="shared" si="8"/>
        <v>0</v>
      </c>
      <c r="L184">
        <f t="shared" si="6"/>
        <v>1</v>
      </c>
    </row>
    <row r="185" spans="2:12" x14ac:dyDescent="0.45">
      <c r="B185" s="1"/>
      <c r="H185" s="9" t="str">
        <f t="shared" si="7"/>
        <v xml:space="preserve"> </v>
      </c>
      <c r="I185" s="9"/>
      <c r="K185" s="77">
        <f t="shared" si="8"/>
        <v>0</v>
      </c>
      <c r="L185">
        <f t="shared" si="6"/>
        <v>1</v>
      </c>
    </row>
    <row r="186" spans="2:12" x14ac:dyDescent="0.45">
      <c r="B186" s="1"/>
      <c r="H186" s="9" t="str">
        <f t="shared" si="7"/>
        <v xml:space="preserve"> </v>
      </c>
      <c r="I186" s="9"/>
      <c r="K186" s="77">
        <f t="shared" si="8"/>
        <v>0</v>
      </c>
      <c r="L186">
        <f t="shared" si="6"/>
        <v>1</v>
      </c>
    </row>
    <row r="187" spans="2:12" x14ac:dyDescent="0.45">
      <c r="B187" s="1"/>
      <c r="H187" s="9" t="str">
        <f t="shared" si="7"/>
        <v xml:space="preserve"> </v>
      </c>
      <c r="I187" s="9"/>
      <c r="K187" s="77">
        <f t="shared" si="8"/>
        <v>0</v>
      </c>
      <c r="L187">
        <f t="shared" si="6"/>
        <v>1</v>
      </c>
    </row>
    <row r="188" spans="2:12" x14ac:dyDescent="0.45">
      <c r="B188" s="1"/>
      <c r="H188" s="9" t="str">
        <f t="shared" si="7"/>
        <v xml:space="preserve"> </v>
      </c>
      <c r="I188" s="9"/>
      <c r="K188" s="77">
        <f t="shared" si="8"/>
        <v>0</v>
      </c>
      <c r="L188">
        <f t="shared" si="6"/>
        <v>1</v>
      </c>
    </row>
    <row r="189" spans="2:12" x14ac:dyDescent="0.45">
      <c r="B189" s="1"/>
      <c r="H189" s="9" t="str">
        <f t="shared" si="7"/>
        <v xml:space="preserve"> </v>
      </c>
      <c r="I189" s="9"/>
      <c r="K189" s="77">
        <f t="shared" si="8"/>
        <v>0</v>
      </c>
      <c r="L189">
        <f t="shared" si="6"/>
        <v>1</v>
      </c>
    </row>
    <row r="190" spans="2:12" x14ac:dyDescent="0.45">
      <c r="B190" s="1"/>
      <c r="H190" s="9" t="str">
        <f t="shared" si="7"/>
        <v xml:space="preserve"> </v>
      </c>
      <c r="I190" s="9"/>
      <c r="K190" s="77">
        <f t="shared" si="8"/>
        <v>0</v>
      </c>
      <c r="L190">
        <f t="shared" si="6"/>
        <v>1</v>
      </c>
    </row>
    <row r="191" spans="2:12" x14ac:dyDescent="0.45">
      <c r="B191" s="1"/>
      <c r="H191" s="9" t="str">
        <f t="shared" si="7"/>
        <v xml:space="preserve"> </v>
      </c>
      <c r="I191" s="9"/>
      <c r="K191" s="77">
        <f t="shared" si="8"/>
        <v>0</v>
      </c>
      <c r="L191">
        <f t="shared" si="6"/>
        <v>1</v>
      </c>
    </row>
    <row r="192" spans="2:12" x14ac:dyDescent="0.45">
      <c r="B192" s="1"/>
      <c r="H192" s="9" t="str">
        <f t="shared" si="7"/>
        <v xml:space="preserve"> </v>
      </c>
      <c r="I192" s="9"/>
      <c r="K192" s="77">
        <f t="shared" si="8"/>
        <v>0</v>
      </c>
      <c r="L192">
        <f t="shared" si="6"/>
        <v>1</v>
      </c>
    </row>
    <row r="193" spans="2:12" x14ac:dyDescent="0.45">
      <c r="B193" s="1"/>
      <c r="H193" s="9" t="str">
        <f t="shared" si="7"/>
        <v xml:space="preserve"> </v>
      </c>
      <c r="I193" s="9"/>
      <c r="K193" s="77">
        <f t="shared" si="8"/>
        <v>0</v>
      </c>
      <c r="L193">
        <f t="shared" si="6"/>
        <v>1</v>
      </c>
    </row>
    <row r="194" spans="2:12" x14ac:dyDescent="0.45">
      <c r="B194" s="1"/>
      <c r="H194" s="9" t="str">
        <f t="shared" si="7"/>
        <v xml:space="preserve"> </v>
      </c>
      <c r="I194" s="9"/>
      <c r="K194" s="77">
        <f t="shared" si="8"/>
        <v>0</v>
      </c>
      <c r="L194">
        <f t="shared" si="6"/>
        <v>1</v>
      </c>
    </row>
    <row r="195" spans="2:12" x14ac:dyDescent="0.45">
      <c r="B195" s="1"/>
      <c r="H195" s="9" t="str">
        <f t="shared" si="7"/>
        <v xml:space="preserve"> </v>
      </c>
      <c r="I195" s="9"/>
      <c r="K195" s="77">
        <f t="shared" si="8"/>
        <v>0</v>
      </c>
      <c r="L195">
        <f t="shared" si="6"/>
        <v>1</v>
      </c>
    </row>
    <row r="196" spans="2:12" x14ac:dyDescent="0.45">
      <c r="B196" s="1"/>
      <c r="H196" s="9" t="str">
        <f t="shared" si="7"/>
        <v xml:space="preserve"> </v>
      </c>
      <c r="I196" s="9"/>
      <c r="K196" s="77">
        <f t="shared" si="8"/>
        <v>0</v>
      </c>
      <c r="L196">
        <f t="shared" si="6"/>
        <v>1</v>
      </c>
    </row>
    <row r="197" spans="2:12" x14ac:dyDescent="0.45">
      <c r="B197" s="1"/>
      <c r="H197" s="9" t="str">
        <f t="shared" si="7"/>
        <v xml:space="preserve"> </v>
      </c>
      <c r="I197" s="9"/>
      <c r="K197" s="77">
        <f t="shared" si="8"/>
        <v>0</v>
      </c>
      <c r="L197">
        <f t="shared" si="6"/>
        <v>1</v>
      </c>
    </row>
    <row r="198" spans="2:12" x14ac:dyDescent="0.45">
      <c r="B198" s="1"/>
      <c r="H198" s="9" t="str">
        <f t="shared" si="7"/>
        <v xml:space="preserve"> </v>
      </c>
      <c r="I198" s="9"/>
      <c r="K198" s="77">
        <f t="shared" si="8"/>
        <v>0</v>
      </c>
      <c r="L198">
        <f t="shared" si="6"/>
        <v>1</v>
      </c>
    </row>
    <row r="199" spans="2:12" x14ac:dyDescent="0.45">
      <c r="B199" s="1"/>
      <c r="H199" s="9" t="str">
        <f t="shared" si="7"/>
        <v xml:space="preserve"> </v>
      </c>
      <c r="I199" s="9"/>
      <c r="K199" s="77">
        <f t="shared" si="8"/>
        <v>0</v>
      </c>
      <c r="L199">
        <f t="shared" si="6"/>
        <v>1</v>
      </c>
    </row>
    <row r="200" spans="2:12" x14ac:dyDescent="0.45">
      <c r="B200" s="1"/>
      <c r="H200" s="9" t="str">
        <f t="shared" si="7"/>
        <v xml:space="preserve"> </v>
      </c>
      <c r="I200" s="9"/>
      <c r="K200" s="77">
        <f t="shared" si="8"/>
        <v>0</v>
      </c>
      <c r="L200">
        <f t="shared" ref="L200:L263" si="9">IF(ISBLANK(I200),1,0)</f>
        <v>1</v>
      </c>
    </row>
    <row r="201" spans="2:12" x14ac:dyDescent="0.45">
      <c r="B201" s="1"/>
      <c r="H201" s="9" t="str">
        <f t="shared" ref="H201:H264" si="10">IF(AND(E201&gt;0,ISBLANK(I201)),E201-F201," ")</f>
        <v xml:space="preserve"> </v>
      </c>
      <c r="I201" s="9"/>
      <c r="K201" s="77">
        <f t="shared" ref="K201:K264" si="11">IF(L201&gt;0,IF(ISBLANK(D201),0,$K$2-D201)-G201,0)</f>
        <v>0</v>
      </c>
      <c r="L201">
        <f t="shared" si="9"/>
        <v>1</v>
      </c>
    </row>
    <row r="202" spans="2:12" x14ac:dyDescent="0.45">
      <c r="B202" s="1"/>
      <c r="H202" s="9" t="str">
        <f t="shared" si="10"/>
        <v xml:space="preserve"> </v>
      </c>
      <c r="I202" s="9"/>
      <c r="K202" s="77">
        <f t="shared" si="11"/>
        <v>0</v>
      </c>
      <c r="L202">
        <f t="shared" si="9"/>
        <v>1</v>
      </c>
    </row>
    <row r="203" spans="2:12" x14ac:dyDescent="0.45">
      <c r="B203" s="1"/>
      <c r="H203" s="9" t="str">
        <f t="shared" si="10"/>
        <v xml:space="preserve"> </v>
      </c>
      <c r="I203" s="9"/>
      <c r="K203" s="77">
        <f t="shared" si="11"/>
        <v>0</v>
      </c>
      <c r="L203">
        <f t="shared" si="9"/>
        <v>1</v>
      </c>
    </row>
    <row r="204" spans="2:12" x14ac:dyDescent="0.45">
      <c r="B204" s="1"/>
      <c r="H204" s="9" t="str">
        <f t="shared" si="10"/>
        <v xml:space="preserve"> </v>
      </c>
      <c r="I204" s="9"/>
      <c r="K204" s="77">
        <f t="shared" si="11"/>
        <v>0</v>
      </c>
      <c r="L204">
        <f t="shared" si="9"/>
        <v>1</v>
      </c>
    </row>
    <row r="205" spans="2:12" x14ac:dyDescent="0.45">
      <c r="B205" s="1"/>
      <c r="H205" s="9" t="str">
        <f t="shared" si="10"/>
        <v xml:space="preserve"> </v>
      </c>
      <c r="I205" s="9"/>
      <c r="K205" s="77">
        <f t="shared" si="11"/>
        <v>0</v>
      </c>
      <c r="L205">
        <f t="shared" si="9"/>
        <v>1</v>
      </c>
    </row>
    <row r="206" spans="2:12" x14ac:dyDescent="0.45">
      <c r="B206" s="1"/>
      <c r="H206" s="9" t="str">
        <f t="shared" si="10"/>
        <v xml:space="preserve"> </v>
      </c>
      <c r="I206" s="9"/>
      <c r="K206" s="77">
        <f t="shared" si="11"/>
        <v>0</v>
      </c>
      <c r="L206">
        <f t="shared" si="9"/>
        <v>1</v>
      </c>
    </row>
    <row r="207" spans="2:12" x14ac:dyDescent="0.45">
      <c r="B207" s="1"/>
      <c r="H207" s="9" t="str">
        <f t="shared" si="10"/>
        <v xml:space="preserve"> </v>
      </c>
      <c r="I207" s="9"/>
      <c r="K207" s="77">
        <f t="shared" si="11"/>
        <v>0</v>
      </c>
      <c r="L207">
        <f t="shared" si="9"/>
        <v>1</v>
      </c>
    </row>
    <row r="208" spans="2:12" x14ac:dyDescent="0.45">
      <c r="B208" s="1"/>
      <c r="H208" s="9" t="str">
        <f t="shared" si="10"/>
        <v xml:space="preserve"> </v>
      </c>
      <c r="I208" s="9"/>
      <c r="K208" s="77">
        <f t="shared" si="11"/>
        <v>0</v>
      </c>
      <c r="L208">
        <f t="shared" si="9"/>
        <v>1</v>
      </c>
    </row>
    <row r="209" spans="2:12" x14ac:dyDescent="0.45">
      <c r="B209" s="1"/>
      <c r="H209" s="9" t="str">
        <f t="shared" si="10"/>
        <v xml:space="preserve"> </v>
      </c>
      <c r="I209" s="9"/>
      <c r="K209" s="77">
        <f t="shared" si="11"/>
        <v>0</v>
      </c>
      <c r="L209">
        <f t="shared" si="9"/>
        <v>1</v>
      </c>
    </row>
    <row r="210" spans="2:12" x14ac:dyDescent="0.45">
      <c r="B210" s="1"/>
      <c r="H210" s="9" t="str">
        <f t="shared" si="10"/>
        <v xml:space="preserve"> </v>
      </c>
      <c r="I210" s="9"/>
      <c r="K210" s="77">
        <f t="shared" si="11"/>
        <v>0</v>
      </c>
      <c r="L210">
        <f t="shared" si="9"/>
        <v>1</v>
      </c>
    </row>
    <row r="211" spans="2:12" x14ac:dyDescent="0.45">
      <c r="B211" s="1"/>
      <c r="H211" s="9" t="str">
        <f t="shared" si="10"/>
        <v xml:space="preserve"> </v>
      </c>
      <c r="I211" s="9"/>
      <c r="K211" s="77">
        <f t="shared" si="11"/>
        <v>0</v>
      </c>
      <c r="L211">
        <f t="shared" si="9"/>
        <v>1</v>
      </c>
    </row>
    <row r="212" spans="2:12" x14ac:dyDescent="0.45">
      <c r="B212" s="1"/>
      <c r="H212" s="9" t="str">
        <f t="shared" si="10"/>
        <v xml:space="preserve"> </v>
      </c>
      <c r="I212" s="9"/>
      <c r="K212" s="77">
        <f t="shared" si="11"/>
        <v>0</v>
      </c>
      <c r="L212">
        <f t="shared" si="9"/>
        <v>1</v>
      </c>
    </row>
    <row r="213" spans="2:12" x14ac:dyDescent="0.45">
      <c r="B213" s="1"/>
      <c r="H213" s="9" t="str">
        <f t="shared" si="10"/>
        <v xml:space="preserve"> </v>
      </c>
      <c r="I213" s="9"/>
      <c r="K213" s="77">
        <f t="shared" si="11"/>
        <v>0</v>
      </c>
      <c r="L213">
        <f t="shared" si="9"/>
        <v>1</v>
      </c>
    </row>
    <row r="214" spans="2:12" x14ac:dyDescent="0.45">
      <c r="B214" s="1"/>
      <c r="H214" s="9" t="str">
        <f t="shared" si="10"/>
        <v xml:space="preserve"> </v>
      </c>
      <c r="I214" s="9"/>
      <c r="K214" s="77">
        <f t="shared" si="11"/>
        <v>0</v>
      </c>
      <c r="L214">
        <f t="shared" si="9"/>
        <v>1</v>
      </c>
    </row>
    <row r="215" spans="2:12" x14ac:dyDescent="0.45">
      <c r="B215" s="1"/>
      <c r="H215" s="9" t="str">
        <f t="shared" si="10"/>
        <v xml:space="preserve"> </v>
      </c>
      <c r="I215" s="9"/>
      <c r="K215" s="77">
        <f t="shared" si="11"/>
        <v>0</v>
      </c>
      <c r="L215">
        <f t="shared" si="9"/>
        <v>1</v>
      </c>
    </row>
    <row r="216" spans="2:12" x14ac:dyDescent="0.45">
      <c r="B216" s="1"/>
      <c r="H216" s="9" t="str">
        <f t="shared" si="10"/>
        <v xml:space="preserve"> </v>
      </c>
      <c r="I216" s="9"/>
      <c r="K216" s="77">
        <f t="shared" si="11"/>
        <v>0</v>
      </c>
      <c r="L216">
        <f t="shared" si="9"/>
        <v>1</v>
      </c>
    </row>
    <row r="217" spans="2:12" x14ac:dyDescent="0.45">
      <c r="B217" s="1"/>
      <c r="H217" s="9" t="str">
        <f t="shared" si="10"/>
        <v xml:space="preserve"> </v>
      </c>
      <c r="I217" s="9"/>
      <c r="K217" s="77">
        <f t="shared" si="11"/>
        <v>0</v>
      </c>
      <c r="L217">
        <f t="shared" si="9"/>
        <v>1</v>
      </c>
    </row>
    <row r="218" spans="2:12" x14ac:dyDescent="0.45">
      <c r="B218" s="1"/>
      <c r="H218" s="9" t="str">
        <f t="shared" si="10"/>
        <v xml:space="preserve"> </v>
      </c>
      <c r="I218" s="9"/>
      <c r="K218" s="77">
        <f t="shared" si="11"/>
        <v>0</v>
      </c>
      <c r="L218">
        <f t="shared" si="9"/>
        <v>1</v>
      </c>
    </row>
    <row r="219" spans="2:12" x14ac:dyDescent="0.45">
      <c r="B219" s="1"/>
      <c r="H219" s="9" t="str">
        <f t="shared" si="10"/>
        <v xml:space="preserve"> </v>
      </c>
      <c r="I219" s="9"/>
      <c r="K219" s="77">
        <f t="shared" si="11"/>
        <v>0</v>
      </c>
      <c r="L219">
        <f t="shared" si="9"/>
        <v>1</v>
      </c>
    </row>
    <row r="220" spans="2:12" x14ac:dyDescent="0.45">
      <c r="B220" s="1"/>
      <c r="H220" s="9" t="str">
        <f t="shared" si="10"/>
        <v xml:space="preserve"> </v>
      </c>
      <c r="I220" s="9"/>
      <c r="K220" s="77">
        <f t="shared" si="11"/>
        <v>0</v>
      </c>
      <c r="L220">
        <f t="shared" si="9"/>
        <v>1</v>
      </c>
    </row>
    <row r="221" spans="2:12" x14ac:dyDescent="0.45">
      <c r="B221" s="1"/>
      <c r="H221" s="9" t="str">
        <f t="shared" si="10"/>
        <v xml:space="preserve"> </v>
      </c>
      <c r="I221" s="9"/>
      <c r="K221" s="77">
        <f t="shared" si="11"/>
        <v>0</v>
      </c>
      <c r="L221">
        <f t="shared" si="9"/>
        <v>1</v>
      </c>
    </row>
    <row r="222" spans="2:12" x14ac:dyDescent="0.45">
      <c r="B222" s="1"/>
      <c r="H222" s="9" t="str">
        <f t="shared" si="10"/>
        <v xml:space="preserve"> </v>
      </c>
      <c r="I222" s="9"/>
      <c r="K222" s="77">
        <f t="shared" si="11"/>
        <v>0</v>
      </c>
      <c r="L222">
        <f t="shared" si="9"/>
        <v>1</v>
      </c>
    </row>
    <row r="223" spans="2:12" x14ac:dyDescent="0.45">
      <c r="B223" s="1"/>
      <c r="H223" s="9" t="str">
        <f t="shared" si="10"/>
        <v xml:space="preserve"> </v>
      </c>
      <c r="I223" s="9"/>
      <c r="K223" s="77">
        <f t="shared" si="11"/>
        <v>0</v>
      </c>
      <c r="L223">
        <f t="shared" si="9"/>
        <v>1</v>
      </c>
    </row>
    <row r="224" spans="2:12" x14ac:dyDescent="0.45">
      <c r="B224" s="1"/>
      <c r="H224" s="9" t="str">
        <f t="shared" si="10"/>
        <v xml:space="preserve"> </v>
      </c>
      <c r="I224" s="9"/>
      <c r="K224" s="77">
        <f t="shared" si="11"/>
        <v>0</v>
      </c>
      <c r="L224">
        <f t="shared" si="9"/>
        <v>1</v>
      </c>
    </row>
    <row r="225" spans="2:12" x14ac:dyDescent="0.45">
      <c r="B225" s="1"/>
      <c r="H225" s="9" t="str">
        <f t="shared" si="10"/>
        <v xml:space="preserve"> </v>
      </c>
      <c r="I225" s="9"/>
      <c r="K225" s="77">
        <f t="shared" si="11"/>
        <v>0</v>
      </c>
      <c r="L225">
        <f t="shared" si="9"/>
        <v>1</v>
      </c>
    </row>
    <row r="226" spans="2:12" x14ac:dyDescent="0.45">
      <c r="B226" s="1"/>
      <c r="H226" s="9" t="str">
        <f t="shared" si="10"/>
        <v xml:space="preserve"> </v>
      </c>
      <c r="I226" s="9"/>
      <c r="K226" s="77">
        <f t="shared" si="11"/>
        <v>0</v>
      </c>
      <c r="L226">
        <f t="shared" si="9"/>
        <v>1</v>
      </c>
    </row>
    <row r="227" spans="2:12" x14ac:dyDescent="0.45">
      <c r="B227" s="1"/>
      <c r="H227" s="9" t="str">
        <f t="shared" si="10"/>
        <v xml:space="preserve"> </v>
      </c>
      <c r="I227" s="9"/>
      <c r="K227" s="77">
        <f t="shared" si="11"/>
        <v>0</v>
      </c>
      <c r="L227">
        <f t="shared" si="9"/>
        <v>1</v>
      </c>
    </row>
    <row r="228" spans="2:12" x14ac:dyDescent="0.45">
      <c r="B228" s="1"/>
      <c r="H228" s="9" t="str">
        <f t="shared" si="10"/>
        <v xml:space="preserve"> </v>
      </c>
      <c r="I228" s="9"/>
      <c r="K228" s="77">
        <f t="shared" si="11"/>
        <v>0</v>
      </c>
      <c r="L228">
        <f t="shared" si="9"/>
        <v>1</v>
      </c>
    </row>
    <row r="229" spans="2:12" x14ac:dyDescent="0.45">
      <c r="B229" s="1"/>
      <c r="H229" s="9" t="str">
        <f t="shared" si="10"/>
        <v xml:space="preserve"> </v>
      </c>
      <c r="I229" s="9"/>
      <c r="K229" s="77">
        <f t="shared" si="11"/>
        <v>0</v>
      </c>
      <c r="L229">
        <f t="shared" si="9"/>
        <v>1</v>
      </c>
    </row>
    <row r="230" spans="2:12" x14ac:dyDescent="0.45">
      <c r="B230" s="1"/>
      <c r="H230" s="9" t="str">
        <f t="shared" si="10"/>
        <v xml:space="preserve"> </v>
      </c>
      <c r="I230" s="9"/>
      <c r="K230" s="77">
        <f t="shared" si="11"/>
        <v>0</v>
      </c>
      <c r="L230">
        <f t="shared" si="9"/>
        <v>1</v>
      </c>
    </row>
    <row r="231" spans="2:12" x14ac:dyDescent="0.45">
      <c r="B231" s="1"/>
      <c r="H231" s="9" t="str">
        <f t="shared" si="10"/>
        <v xml:space="preserve"> </v>
      </c>
      <c r="I231" s="9"/>
      <c r="K231" s="77">
        <f t="shared" si="11"/>
        <v>0</v>
      </c>
      <c r="L231">
        <f t="shared" si="9"/>
        <v>1</v>
      </c>
    </row>
    <row r="232" spans="2:12" x14ac:dyDescent="0.45">
      <c r="B232" s="1"/>
      <c r="H232" s="9" t="str">
        <f t="shared" si="10"/>
        <v xml:space="preserve"> </v>
      </c>
      <c r="I232" s="9"/>
      <c r="K232" s="77">
        <f t="shared" si="11"/>
        <v>0</v>
      </c>
      <c r="L232">
        <f t="shared" si="9"/>
        <v>1</v>
      </c>
    </row>
    <row r="233" spans="2:12" x14ac:dyDescent="0.45">
      <c r="B233" s="1"/>
      <c r="H233" s="9" t="str">
        <f t="shared" si="10"/>
        <v xml:space="preserve"> </v>
      </c>
      <c r="I233" s="9"/>
      <c r="K233" s="77">
        <f t="shared" si="11"/>
        <v>0</v>
      </c>
      <c r="L233">
        <f t="shared" si="9"/>
        <v>1</v>
      </c>
    </row>
    <row r="234" spans="2:12" x14ac:dyDescent="0.45">
      <c r="B234" s="1"/>
      <c r="H234" s="9" t="str">
        <f t="shared" si="10"/>
        <v xml:space="preserve"> </v>
      </c>
      <c r="I234" s="9"/>
      <c r="K234" s="77">
        <f t="shared" si="11"/>
        <v>0</v>
      </c>
      <c r="L234">
        <f t="shared" si="9"/>
        <v>1</v>
      </c>
    </row>
    <row r="235" spans="2:12" x14ac:dyDescent="0.45">
      <c r="B235" s="1"/>
      <c r="H235" s="9" t="str">
        <f t="shared" si="10"/>
        <v xml:space="preserve"> </v>
      </c>
      <c r="I235" s="9"/>
      <c r="K235" s="77">
        <f t="shared" si="11"/>
        <v>0</v>
      </c>
      <c r="L235">
        <f t="shared" si="9"/>
        <v>1</v>
      </c>
    </row>
    <row r="236" spans="2:12" x14ac:dyDescent="0.45">
      <c r="B236" s="1"/>
      <c r="H236" s="9" t="str">
        <f t="shared" si="10"/>
        <v xml:space="preserve"> </v>
      </c>
      <c r="I236" s="9"/>
      <c r="K236" s="77">
        <f t="shared" si="11"/>
        <v>0</v>
      </c>
      <c r="L236">
        <f t="shared" si="9"/>
        <v>1</v>
      </c>
    </row>
    <row r="237" spans="2:12" x14ac:dyDescent="0.45">
      <c r="B237" s="1"/>
      <c r="H237" s="9" t="str">
        <f t="shared" si="10"/>
        <v xml:space="preserve"> </v>
      </c>
      <c r="I237" s="9"/>
      <c r="K237" s="77">
        <f t="shared" si="11"/>
        <v>0</v>
      </c>
      <c r="L237">
        <f t="shared" si="9"/>
        <v>1</v>
      </c>
    </row>
    <row r="238" spans="2:12" x14ac:dyDescent="0.45">
      <c r="B238" s="1"/>
      <c r="H238" s="9" t="str">
        <f t="shared" si="10"/>
        <v xml:space="preserve"> </v>
      </c>
      <c r="I238" s="9"/>
      <c r="K238" s="77">
        <f t="shared" si="11"/>
        <v>0</v>
      </c>
      <c r="L238">
        <f t="shared" si="9"/>
        <v>1</v>
      </c>
    </row>
    <row r="239" spans="2:12" x14ac:dyDescent="0.45">
      <c r="B239" s="1"/>
      <c r="H239" s="9" t="str">
        <f t="shared" si="10"/>
        <v xml:space="preserve"> </v>
      </c>
      <c r="I239" s="9"/>
      <c r="K239" s="77">
        <f t="shared" si="11"/>
        <v>0</v>
      </c>
      <c r="L239">
        <f t="shared" si="9"/>
        <v>1</v>
      </c>
    </row>
    <row r="240" spans="2:12" x14ac:dyDescent="0.45">
      <c r="B240" s="1"/>
      <c r="H240" s="9" t="str">
        <f t="shared" si="10"/>
        <v xml:space="preserve"> </v>
      </c>
      <c r="I240" s="9"/>
      <c r="K240" s="77">
        <f t="shared" si="11"/>
        <v>0</v>
      </c>
      <c r="L240">
        <f t="shared" si="9"/>
        <v>1</v>
      </c>
    </row>
    <row r="241" spans="2:12" x14ac:dyDescent="0.45">
      <c r="B241" s="1"/>
      <c r="H241" s="9" t="str">
        <f t="shared" si="10"/>
        <v xml:space="preserve"> </v>
      </c>
      <c r="I241" s="9"/>
      <c r="K241" s="77">
        <f t="shared" si="11"/>
        <v>0</v>
      </c>
      <c r="L241">
        <f t="shared" si="9"/>
        <v>1</v>
      </c>
    </row>
    <row r="242" spans="2:12" x14ac:dyDescent="0.45">
      <c r="B242" s="1"/>
      <c r="H242" s="9" t="str">
        <f t="shared" si="10"/>
        <v xml:space="preserve"> </v>
      </c>
      <c r="I242" s="9"/>
      <c r="K242" s="77">
        <f t="shared" si="11"/>
        <v>0</v>
      </c>
      <c r="L242">
        <f t="shared" si="9"/>
        <v>1</v>
      </c>
    </row>
    <row r="243" spans="2:12" x14ac:dyDescent="0.45">
      <c r="B243" s="1"/>
      <c r="H243" s="9" t="str">
        <f t="shared" si="10"/>
        <v xml:space="preserve"> </v>
      </c>
      <c r="I243" s="9"/>
      <c r="K243" s="77">
        <f t="shared" si="11"/>
        <v>0</v>
      </c>
      <c r="L243">
        <f t="shared" si="9"/>
        <v>1</v>
      </c>
    </row>
    <row r="244" spans="2:12" x14ac:dyDescent="0.45">
      <c r="B244" s="1"/>
      <c r="H244" s="9" t="str">
        <f t="shared" si="10"/>
        <v xml:space="preserve"> </v>
      </c>
      <c r="I244" s="9"/>
      <c r="K244" s="77">
        <f t="shared" si="11"/>
        <v>0</v>
      </c>
      <c r="L244">
        <f t="shared" si="9"/>
        <v>1</v>
      </c>
    </row>
    <row r="245" spans="2:12" x14ac:dyDescent="0.45">
      <c r="B245" s="1"/>
      <c r="H245" s="9" t="str">
        <f t="shared" si="10"/>
        <v xml:space="preserve"> </v>
      </c>
      <c r="I245" s="9"/>
      <c r="K245" s="77">
        <f t="shared" si="11"/>
        <v>0</v>
      </c>
      <c r="L245">
        <f t="shared" si="9"/>
        <v>1</v>
      </c>
    </row>
    <row r="246" spans="2:12" x14ac:dyDescent="0.45">
      <c r="B246" s="1"/>
      <c r="H246" s="9" t="str">
        <f t="shared" si="10"/>
        <v xml:space="preserve"> </v>
      </c>
      <c r="I246" s="9"/>
      <c r="K246" s="77">
        <f t="shared" si="11"/>
        <v>0</v>
      </c>
      <c r="L246">
        <f t="shared" si="9"/>
        <v>1</v>
      </c>
    </row>
    <row r="247" spans="2:12" x14ac:dyDescent="0.45">
      <c r="B247" s="1"/>
      <c r="H247" s="9" t="str">
        <f t="shared" si="10"/>
        <v xml:space="preserve"> </v>
      </c>
      <c r="I247" s="9"/>
      <c r="K247" s="77">
        <f t="shared" si="11"/>
        <v>0</v>
      </c>
      <c r="L247">
        <f t="shared" si="9"/>
        <v>1</v>
      </c>
    </row>
    <row r="248" spans="2:12" x14ac:dyDescent="0.45">
      <c r="B248" s="1"/>
      <c r="H248" s="9" t="str">
        <f t="shared" si="10"/>
        <v xml:space="preserve"> </v>
      </c>
      <c r="I248" s="9"/>
      <c r="K248" s="77">
        <f t="shared" si="11"/>
        <v>0</v>
      </c>
      <c r="L248">
        <f t="shared" si="9"/>
        <v>1</v>
      </c>
    </row>
    <row r="249" spans="2:12" x14ac:dyDescent="0.45">
      <c r="B249" s="1"/>
      <c r="H249" s="9" t="str">
        <f t="shared" si="10"/>
        <v xml:space="preserve"> </v>
      </c>
      <c r="I249" s="9"/>
      <c r="K249" s="77">
        <f t="shared" si="11"/>
        <v>0</v>
      </c>
      <c r="L249">
        <f t="shared" si="9"/>
        <v>1</v>
      </c>
    </row>
    <row r="250" spans="2:12" x14ac:dyDescent="0.45">
      <c r="B250" s="1"/>
      <c r="H250" s="9" t="str">
        <f t="shared" si="10"/>
        <v xml:space="preserve"> </v>
      </c>
      <c r="I250" s="9"/>
      <c r="K250" s="77">
        <f t="shared" si="11"/>
        <v>0</v>
      </c>
      <c r="L250">
        <f t="shared" si="9"/>
        <v>1</v>
      </c>
    </row>
    <row r="251" spans="2:12" x14ac:dyDescent="0.45">
      <c r="B251" s="1"/>
      <c r="H251" s="9" t="str">
        <f t="shared" si="10"/>
        <v xml:space="preserve"> </v>
      </c>
      <c r="I251" s="9"/>
      <c r="K251" s="77">
        <f t="shared" si="11"/>
        <v>0</v>
      </c>
      <c r="L251">
        <f t="shared" si="9"/>
        <v>1</v>
      </c>
    </row>
    <row r="252" spans="2:12" x14ac:dyDescent="0.45">
      <c r="B252" s="1"/>
      <c r="H252" s="9" t="str">
        <f t="shared" si="10"/>
        <v xml:space="preserve"> </v>
      </c>
      <c r="I252" s="9"/>
      <c r="K252" s="77">
        <f t="shared" si="11"/>
        <v>0</v>
      </c>
      <c r="L252">
        <f t="shared" si="9"/>
        <v>1</v>
      </c>
    </row>
    <row r="253" spans="2:12" x14ac:dyDescent="0.45">
      <c r="B253" s="1"/>
      <c r="H253" s="9" t="str">
        <f t="shared" si="10"/>
        <v xml:space="preserve"> </v>
      </c>
      <c r="I253" s="9"/>
      <c r="K253" s="77">
        <f t="shared" si="11"/>
        <v>0</v>
      </c>
      <c r="L253">
        <f t="shared" si="9"/>
        <v>1</v>
      </c>
    </row>
    <row r="254" spans="2:12" x14ac:dyDescent="0.45">
      <c r="B254" s="1"/>
      <c r="H254" s="9" t="str">
        <f t="shared" si="10"/>
        <v xml:space="preserve"> </v>
      </c>
      <c r="I254" s="9"/>
      <c r="K254" s="77">
        <f t="shared" si="11"/>
        <v>0</v>
      </c>
      <c r="L254">
        <f t="shared" si="9"/>
        <v>1</v>
      </c>
    </row>
    <row r="255" spans="2:12" x14ac:dyDescent="0.45">
      <c r="B255" s="1"/>
      <c r="H255" s="9" t="str">
        <f t="shared" si="10"/>
        <v xml:space="preserve"> </v>
      </c>
      <c r="I255" s="9"/>
      <c r="K255" s="77">
        <f t="shared" si="11"/>
        <v>0</v>
      </c>
      <c r="L255">
        <f t="shared" si="9"/>
        <v>1</v>
      </c>
    </row>
    <row r="256" spans="2:12" x14ac:dyDescent="0.45">
      <c r="B256" s="1"/>
      <c r="H256" s="9" t="str">
        <f t="shared" si="10"/>
        <v xml:space="preserve"> </v>
      </c>
      <c r="I256" s="9"/>
      <c r="K256" s="77">
        <f t="shared" si="11"/>
        <v>0</v>
      </c>
      <c r="L256">
        <f t="shared" si="9"/>
        <v>1</v>
      </c>
    </row>
    <row r="257" spans="2:12" x14ac:dyDescent="0.45">
      <c r="B257" s="1"/>
      <c r="H257" s="9" t="str">
        <f t="shared" si="10"/>
        <v xml:space="preserve"> </v>
      </c>
      <c r="I257" s="9"/>
      <c r="K257" s="77">
        <f t="shared" si="11"/>
        <v>0</v>
      </c>
      <c r="L257">
        <f t="shared" si="9"/>
        <v>1</v>
      </c>
    </row>
    <row r="258" spans="2:12" x14ac:dyDescent="0.45">
      <c r="B258" s="1"/>
      <c r="H258" s="9" t="str">
        <f t="shared" si="10"/>
        <v xml:space="preserve"> </v>
      </c>
      <c r="I258" s="9"/>
      <c r="K258" s="77">
        <f t="shared" si="11"/>
        <v>0</v>
      </c>
      <c r="L258">
        <f t="shared" si="9"/>
        <v>1</v>
      </c>
    </row>
    <row r="259" spans="2:12" x14ac:dyDescent="0.45">
      <c r="B259" s="1"/>
      <c r="H259" s="9" t="str">
        <f t="shared" si="10"/>
        <v xml:space="preserve"> </v>
      </c>
      <c r="I259" s="9"/>
      <c r="K259" s="77">
        <f t="shared" si="11"/>
        <v>0</v>
      </c>
      <c r="L259">
        <f t="shared" si="9"/>
        <v>1</v>
      </c>
    </row>
    <row r="260" spans="2:12" x14ac:dyDescent="0.45">
      <c r="B260" s="1"/>
      <c r="H260" s="9" t="str">
        <f t="shared" si="10"/>
        <v xml:space="preserve"> </v>
      </c>
      <c r="I260" s="9"/>
      <c r="K260" s="77">
        <f t="shared" si="11"/>
        <v>0</v>
      </c>
      <c r="L260">
        <f t="shared" si="9"/>
        <v>1</v>
      </c>
    </row>
    <row r="261" spans="2:12" x14ac:dyDescent="0.45">
      <c r="B261" s="1"/>
      <c r="H261" s="9" t="str">
        <f t="shared" si="10"/>
        <v xml:space="preserve"> </v>
      </c>
      <c r="I261" s="9"/>
      <c r="K261" s="77">
        <f t="shared" si="11"/>
        <v>0</v>
      </c>
      <c r="L261">
        <f t="shared" si="9"/>
        <v>1</v>
      </c>
    </row>
    <row r="262" spans="2:12" x14ac:dyDescent="0.45">
      <c r="B262" s="1"/>
      <c r="H262" s="9" t="str">
        <f t="shared" si="10"/>
        <v xml:space="preserve"> </v>
      </c>
      <c r="I262" s="9"/>
      <c r="K262" s="77">
        <f t="shared" si="11"/>
        <v>0</v>
      </c>
      <c r="L262">
        <f t="shared" si="9"/>
        <v>1</v>
      </c>
    </row>
    <row r="263" spans="2:12" x14ac:dyDescent="0.45">
      <c r="B263" s="1"/>
      <c r="H263" s="9" t="str">
        <f t="shared" si="10"/>
        <v xml:space="preserve"> </v>
      </c>
      <c r="I263" s="9"/>
      <c r="K263" s="77">
        <f t="shared" si="11"/>
        <v>0</v>
      </c>
      <c r="L263">
        <f t="shared" si="9"/>
        <v>1</v>
      </c>
    </row>
    <row r="264" spans="2:12" x14ac:dyDescent="0.45">
      <c r="B264" s="1"/>
      <c r="H264" s="9" t="str">
        <f t="shared" si="10"/>
        <v xml:space="preserve"> </v>
      </c>
      <c r="I264" s="9"/>
      <c r="K264" s="77">
        <f t="shared" si="11"/>
        <v>0</v>
      </c>
      <c r="L264">
        <f t="shared" ref="L264:L327" si="12">IF(ISBLANK(I264),1,0)</f>
        <v>1</v>
      </c>
    </row>
    <row r="265" spans="2:12" x14ac:dyDescent="0.45">
      <c r="B265" s="1"/>
      <c r="H265" s="9" t="str">
        <f t="shared" ref="H265:H328" si="13">IF(AND(E265&gt;0,ISBLANK(I265)),E265-F265," ")</f>
        <v xml:space="preserve"> </v>
      </c>
      <c r="I265" s="9"/>
      <c r="K265" s="77">
        <f t="shared" ref="K265:K328" si="14">IF(L265&gt;0,IF(ISBLANK(D265),0,$K$2-D265)-G265,0)</f>
        <v>0</v>
      </c>
      <c r="L265">
        <f t="shared" si="12"/>
        <v>1</v>
      </c>
    </row>
    <row r="266" spans="2:12" x14ac:dyDescent="0.45">
      <c r="B266" s="1"/>
      <c r="H266" s="9" t="str">
        <f t="shared" si="13"/>
        <v xml:space="preserve"> </v>
      </c>
      <c r="I266" s="9"/>
      <c r="K266" s="77">
        <f t="shared" si="14"/>
        <v>0</v>
      </c>
      <c r="L266">
        <f t="shared" si="12"/>
        <v>1</v>
      </c>
    </row>
    <row r="267" spans="2:12" x14ac:dyDescent="0.45">
      <c r="B267" s="1"/>
      <c r="H267" s="9" t="str">
        <f t="shared" si="13"/>
        <v xml:space="preserve"> </v>
      </c>
      <c r="I267" s="9"/>
      <c r="K267" s="77">
        <f t="shared" si="14"/>
        <v>0</v>
      </c>
      <c r="L267">
        <f t="shared" si="12"/>
        <v>1</v>
      </c>
    </row>
    <row r="268" spans="2:12" x14ac:dyDescent="0.45">
      <c r="B268" s="1"/>
      <c r="H268" s="9" t="str">
        <f t="shared" si="13"/>
        <v xml:space="preserve"> </v>
      </c>
      <c r="I268" s="9"/>
      <c r="K268" s="77">
        <f t="shared" si="14"/>
        <v>0</v>
      </c>
      <c r="L268">
        <f t="shared" si="12"/>
        <v>1</v>
      </c>
    </row>
    <row r="269" spans="2:12" x14ac:dyDescent="0.45">
      <c r="B269" s="1"/>
      <c r="H269" s="9" t="str">
        <f t="shared" si="13"/>
        <v xml:space="preserve"> </v>
      </c>
      <c r="I269" s="9"/>
      <c r="K269" s="77">
        <f t="shared" si="14"/>
        <v>0</v>
      </c>
      <c r="L269">
        <f t="shared" si="12"/>
        <v>1</v>
      </c>
    </row>
    <row r="270" spans="2:12" x14ac:dyDescent="0.45">
      <c r="B270" s="1"/>
      <c r="H270" s="9" t="str">
        <f t="shared" si="13"/>
        <v xml:space="preserve"> </v>
      </c>
      <c r="I270" s="9"/>
      <c r="K270" s="77">
        <f t="shared" si="14"/>
        <v>0</v>
      </c>
      <c r="L270">
        <f t="shared" si="12"/>
        <v>1</v>
      </c>
    </row>
    <row r="271" spans="2:12" x14ac:dyDescent="0.45">
      <c r="B271" s="1"/>
      <c r="H271" s="9" t="str">
        <f t="shared" si="13"/>
        <v xml:space="preserve"> </v>
      </c>
      <c r="I271" s="9"/>
      <c r="K271" s="77">
        <f t="shared" si="14"/>
        <v>0</v>
      </c>
      <c r="L271">
        <f t="shared" si="12"/>
        <v>1</v>
      </c>
    </row>
    <row r="272" spans="2:12" x14ac:dyDescent="0.45">
      <c r="B272" s="1"/>
      <c r="H272" s="9" t="str">
        <f t="shared" si="13"/>
        <v xml:space="preserve"> </v>
      </c>
      <c r="I272" s="9"/>
      <c r="K272" s="77">
        <f t="shared" si="14"/>
        <v>0</v>
      </c>
      <c r="L272">
        <f t="shared" si="12"/>
        <v>1</v>
      </c>
    </row>
    <row r="273" spans="2:12" x14ac:dyDescent="0.45">
      <c r="B273" s="1"/>
      <c r="H273" s="9" t="str">
        <f t="shared" si="13"/>
        <v xml:space="preserve"> </v>
      </c>
      <c r="I273" s="9"/>
      <c r="K273" s="77">
        <f t="shared" si="14"/>
        <v>0</v>
      </c>
      <c r="L273">
        <f t="shared" si="12"/>
        <v>1</v>
      </c>
    </row>
    <row r="274" spans="2:12" x14ac:dyDescent="0.45">
      <c r="B274" s="1"/>
      <c r="H274" s="9" t="str">
        <f t="shared" si="13"/>
        <v xml:space="preserve"> </v>
      </c>
      <c r="I274" s="9"/>
      <c r="K274" s="77">
        <f t="shared" si="14"/>
        <v>0</v>
      </c>
      <c r="L274">
        <f t="shared" si="12"/>
        <v>1</v>
      </c>
    </row>
    <row r="275" spans="2:12" x14ac:dyDescent="0.45">
      <c r="B275" s="1"/>
      <c r="H275" s="9" t="str">
        <f t="shared" si="13"/>
        <v xml:space="preserve"> </v>
      </c>
      <c r="I275" s="9"/>
      <c r="K275" s="77">
        <f t="shared" si="14"/>
        <v>0</v>
      </c>
      <c r="L275">
        <f t="shared" si="12"/>
        <v>1</v>
      </c>
    </row>
    <row r="276" spans="2:12" x14ac:dyDescent="0.45">
      <c r="B276" s="1"/>
      <c r="H276" s="9" t="str">
        <f t="shared" si="13"/>
        <v xml:space="preserve"> </v>
      </c>
      <c r="I276" s="9"/>
      <c r="K276" s="77">
        <f t="shared" si="14"/>
        <v>0</v>
      </c>
      <c r="L276">
        <f t="shared" si="12"/>
        <v>1</v>
      </c>
    </row>
    <row r="277" spans="2:12" x14ac:dyDescent="0.45">
      <c r="B277" s="1"/>
      <c r="H277" s="9" t="str">
        <f t="shared" si="13"/>
        <v xml:space="preserve"> </v>
      </c>
      <c r="I277" s="9"/>
      <c r="K277" s="77">
        <f t="shared" si="14"/>
        <v>0</v>
      </c>
      <c r="L277">
        <f t="shared" si="12"/>
        <v>1</v>
      </c>
    </row>
    <row r="278" spans="2:12" x14ac:dyDescent="0.45">
      <c r="B278" s="1"/>
      <c r="H278" s="9" t="str">
        <f t="shared" si="13"/>
        <v xml:space="preserve"> </v>
      </c>
      <c r="I278" s="9"/>
      <c r="K278" s="77">
        <f t="shared" si="14"/>
        <v>0</v>
      </c>
      <c r="L278">
        <f t="shared" si="12"/>
        <v>1</v>
      </c>
    </row>
    <row r="279" spans="2:12" x14ac:dyDescent="0.45">
      <c r="B279" s="1"/>
      <c r="H279" s="9" t="str">
        <f t="shared" si="13"/>
        <v xml:space="preserve"> </v>
      </c>
      <c r="I279" s="9"/>
      <c r="K279" s="77">
        <f t="shared" si="14"/>
        <v>0</v>
      </c>
      <c r="L279">
        <f t="shared" si="12"/>
        <v>1</v>
      </c>
    </row>
    <row r="280" spans="2:12" x14ac:dyDescent="0.45">
      <c r="B280" s="1"/>
      <c r="H280" s="9" t="str">
        <f t="shared" si="13"/>
        <v xml:space="preserve"> </v>
      </c>
      <c r="I280" s="9"/>
      <c r="K280" s="77">
        <f t="shared" si="14"/>
        <v>0</v>
      </c>
      <c r="L280">
        <f t="shared" si="12"/>
        <v>1</v>
      </c>
    </row>
    <row r="281" spans="2:12" x14ac:dyDescent="0.45">
      <c r="B281" s="1"/>
      <c r="H281" s="9" t="str">
        <f t="shared" si="13"/>
        <v xml:space="preserve"> </v>
      </c>
      <c r="I281" s="9"/>
      <c r="K281" s="77">
        <f t="shared" si="14"/>
        <v>0</v>
      </c>
      <c r="L281">
        <f t="shared" si="12"/>
        <v>1</v>
      </c>
    </row>
    <row r="282" spans="2:12" x14ac:dyDescent="0.45">
      <c r="B282" s="1"/>
      <c r="H282" s="9" t="str">
        <f t="shared" si="13"/>
        <v xml:space="preserve"> </v>
      </c>
      <c r="I282" s="9"/>
      <c r="K282" s="77">
        <f t="shared" si="14"/>
        <v>0</v>
      </c>
      <c r="L282">
        <f t="shared" si="12"/>
        <v>1</v>
      </c>
    </row>
    <row r="283" spans="2:12" x14ac:dyDescent="0.45">
      <c r="B283" s="1"/>
      <c r="H283" s="9" t="str">
        <f t="shared" si="13"/>
        <v xml:space="preserve"> </v>
      </c>
      <c r="I283" s="9"/>
      <c r="K283" s="77">
        <f t="shared" si="14"/>
        <v>0</v>
      </c>
      <c r="L283">
        <f t="shared" si="12"/>
        <v>1</v>
      </c>
    </row>
    <row r="284" spans="2:12" x14ac:dyDescent="0.45">
      <c r="B284" s="1"/>
      <c r="H284" s="9" t="str">
        <f t="shared" si="13"/>
        <v xml:space="preserve"> </v>
      </c>
      <c r="I284" s="9"/>
      <c r="K284" s="77">
        <f t="shared" si="14"/>
        <v>0</v>
      </c>
      <c r="L284">
        <f t="shared" si="12"/>
        <v>1</v>
      </c>
    </row>
    <row r="285" spans="2:12" x14ac:dyDescent="0.45">
      <c r="B285" s="1"/>
      <c r="H285" s="9" t="str">
        <f t="shared" si="13"/>
        <v xml:space="preserve"> </v>
      </c>
      <c r="I285" s="9"/>
      <c r="K285" s="77">
        <f t="shared" si="14"/>
        <v>0</v>
      </c>
      <c r="L285">
        <f t="shared" si="12"/>
        <v>1</v>
      </c>
    </row>
    <row r="286" spans="2:12" x14ac:dyDescent="0.45">
      <c r="B286" s="1"/>
      <c r="H286" s="9" t="str">
        <f t="shared" si="13"/>
        <v xml:space="preserve"> </v>
      </c>
      <c r="I286" s="9"/>
      <c r="K286" s="77">
        <f t="shared" si="14"/>
        <v>0</v>
      </c>
      <c r="L286">
        <f t="shared" si="12"/>
        <v>1</v>
      </c>
    </row>
    <row r="287" spans="2:12" x14ac:dyDescent="0.45">
      <c r="B287" s="1"/>
      <c r="H287" s="9" t="str">
        <f t="shared" si="13"/>
        <v xml:space="preserve"> </v>
      </c>
      <c r="I287" s="9"/>
      <c r="K287" s="77">
        <f t="shared" si="14"/>
        <v>0</v>
      </c>
      <c r="L287">
        <f t="shared" si="12"/>
        <v>1</v>
      </c>
    </row>
    <row r="288" spans="2:12" x14ac:dyDescent="0.45">
      <c r="B288" s="1"/>
      <c r="H288" s="9" t="str">
        <f t="shared" si="13"/>
        <v xml:space="preserve"> </v>
      </c>
      <c r="I288" s="9"/>
      <c r="K288" s="77">
        <f t="shared" si="14"/>
        <v>0</v>
      </c>
      <c r="L288">
        <f t="shared" si="12"/>
        <v>1</v>
      </c>
    </row>
    <row r="289" spans="2:12" x14ac:dyDescent="0.45">
      <c r="B289" s="1"/>
      <c r="H289" s="9" t="str">
        <f t="shared" si="13"/>
        <v xml:space="preserve"> </v>
      </c>
      <c r="I289" s="9"/>
      <c r="K289" s="77">
        <f t="shared" si="14"/>
        <v>0</v>
      </c>
      <c r="L289">
        <f t="shared" si="12"/>
        <v>1</v>
      </c>
    </row>
    <row r="290" spans="2:12" x14ac:dyDescent="0.45">
      <c r="B290" s="1"/>
      <c r="H290" s="9" t="str">
        <f t="shared" si="13"/>
        <v xml:space="preserve"> </v>
      </c>
      <c r="I290" s="9"/>
      <c r="K290" s="77">
        <f t="shared" si="14"/>
        <v>0</v>
      </c>
      <c r="L290">
        <f t="shared" si="12"/>
        <v>1</v>
      </c>
    </row>
    <row r="291" spans="2:12" x14ac:dyDescent="0.45">
      <c r="B291" s="1"/>
      <c r="H291" s="9" t="str">
        <f t="shared" si="13"/>
        <v xml:space="preserve"> </v>
      </c>
      <c r="I291" s="9"/>
      <c r="K291" s="77">
        <f t="shared" si="14"/>
        <v>0</v>
      </c>
      <c r="L291">
        <f t="shared" si="12"/>
        <v>1</v>
      </c>
    </row>
    <row r="292" spans="2:12" x14ac:dyDescent="0.45">
      <c r="B292" s="1"/>
      <c r="H292" s="9" t="str">
        <f t="shared" si="13"/>
        <v xml:space="preserve"> </v>
      </c>
      <c r="I292" s="9"/>
      <c r="K292" s="77">
        <f t="shared" si="14"/>
        <v>0</v>
      </c>
      <c r="L292">
        <f t="shared" si="12"/>
        <v>1</v>
      </c>
    </row>
    <row r="293" spans="2:12" x14ac:dyDescent="0.45">
      <c r="B293" s="1"/>
      <c r="H293" s="9" t="str">
        <f t="shared" si="13"/>
        <v xml:space="preserve"> </v>
      </c>
      <c r="I293" s="9"/>
      <c r="K293" s="77">
        <f t="shared" si="14"/>
        <v>0</v>
      </c>
      <c r="L293">
        <f t="shared" si="12"/>
        <v>1</v>
      </c>
    </row>
    <row r="294" spans="2:12" x14ac:dyDescent="0.45">
      <c r="B294" s="1"/>
      <c r="H294" s="9" t="str">
        <f t="shared" si="13"/>
        <v xml:space="preserve"> </v>
      </c>
      <c r="I294" s="9"/>
      <c r="K294" s="77">
        <f t="shared" si="14"/>
        <v>0</v>
      </c>
      <c r="L294">
        <f t="shared" si="12"/>
        <v>1</v>
      </c>
    </row>
    <row r="295" spans="2:12" x14ac:dyDescent="0.45">
      <c r="B295" s="1"/>
      <c r="H295" s="9" t="str">
        <f t="shared" si="13"/>
        <v xml:space="preserve"> </v>
      </c>
      <c r="I295" s="9"/>
      <c r="K295" s="77">
        <f t="shared" si="14"/>
        <v>0</v>
      </c>
      <c r="L295">
        <f t="shared" si="12"/>
        <v>1</v>
      </c>
    </row>
    <row r="296" spans="2:12" x14ac:dyDescent="0.45">
      <c r="B296" s="1"/>
      <c r="H296" s="9" t="str">
        <f t="shared" si="13"/>
        <v xml:space="preserve"> </v>
      </c>
      <c r="I296" s="9"/>
      <c r="K296" s="77">
        <f t="shared" si="14"/>
        <v>0</v>
      </c>
      <c r="L296">
        <f t="shared" si="12"/>
        <v>1</v>
      </c>
    </row>
    <row r="297" spans="2:12" x14ac:dyDescent="0.45">
      <c r="B297" s="1"/>
      <c r="H297" s="9" t="str">
        <f t="shared" si="13"/>
        <v xml:space="preserve"> </v>
      </c>
      <c r="I297" s="9"/>
      <c r="K297" s="77">
        <f t="shared" si="14"/>
        <v>0</v>
      </c>
      <c r="L297">
        <f t="shared" si="12"/>
        <v>1</v>
      </c>
    </row>
    <row r="298" spans="2:12" x14ac:dyDescent="0.45">
      <c r="B298" s="1"/>
      <c r="H298" s="9" t="str">
        <f t="shared" si="13"/>
        <v xml:space="preserve"> </v>
      </c>
      <c r="I298" s="9"/>
      <c r="K298" s="77">
        <f t="shared" si="14"/>
        <v>0</v>
      </c>
      <c r="L298">
        <f t="shared" si="12"/>
        <v>1</v>
      </c>
    </row>
    <row r="299" spans="2:12" x14ac:dyDescent="0.45">
      <c r="B299" s="1"/>
      <c r="H299" s="9" t="str">
        <f t="shared" si="13"/>
        <v xml:space="preserve"> </v>
      </c>
      <c r="I299" s="9"/>
      <c r="K299" s="77">
        <f t="shared" si="14"/>
        <v>0</v>
      </c>
      <c r="L299">
        <f t="shared" si="12"/>
        <v>1</v>
      </c>
    </row>
    <row r="300" spans="2:12" x14ac:dyDescent="0.45">
      <c r="B300" s="1"/>
      <c r="H300" s="9" t="str">
        <f t="shared" si="13"/>
        <v xml:space="preserve"> </v>
      </c>
      <c r="I300" s="9"/>
      <c r="K300" s="77">
        <f t="shared" si="14"/>
        <v>0</v>
      </c>
      <c r="L300">
        <f t="shared" si="12"/>
        <v>1</v>
      </c>
    </row>
    <row r="301" spans="2:12" x14ac:dyDescent="0.45">
      <c r="B301" s="1"/>
      <c r="H301" s="9" t="str">
        <f t="shared" si="13"/>
        <v xml:space="preserve"> </v>
      </c>
      <c r="I301" s="9"/>
      <c r="K301" s="77">
        <f t="shared" si="14"/>
        <v>0</v>
      </c>
      <c r="L301">
        <f t="shared" si="12"/>
        <v>1</v>
      </c>
    </row>
    <row r="302" spans="2:12" x14ac:dyDescent="0.45">
      <c r="B302" s="1"/>
      <c r="H302" s="9" t="str">
        <f t="shared" si="13"/>
        <v xml:space="preserve"> </v>
      </c>
      <c r="I302" s="9"/>
      <c r="K302" s="77">
        <f t="shared" si="14"/>
        <v>0</v>
      </c>
      <c r="L302">
        <f t="shared" si="12"/>
        <v>1</v>
      </c>
    </row>
    <row r="303" spans="2:12" x14ac:dyDescent="0.45">
      <c r="B303" s="1"/>
      <c r="H303" s="9" t="str">
        <f t="shared" si="13"/>
        <v xml:space="preserve"> </v>
      </c>
      <c r="I303" s="9"/>
      <c r="K303" s="77">
        <f t="shared" si="14"/>
        <v>0</v>
      </c>
      <c r="L303">
        <f t="shared" si="12"/>
        <v>1</v>
      </c>
    </row>
    <row r="304" spans="2:12" x14ac:dyDescent="0.45">
      <c r="B304" s="1"/>
      <c r="H304" s="9" t="str">
        <f t="shared" si="13"/>
        <v xml:space="preserve"> </v>
      </c>
      <c r="I304" s="9"/>
      <c r="K304" s="77">
        <f t="shared" si="14"/>
        <v>0</v>
      </c>
      <c r="L304">
        <f t="shared" si="12"/>
        <v>1</v>
      </c>
    </row>
    <row r="305" spans="2:12" x14ac:dyDescent="0.45">
      <c r="B305" s="1"/>
      <c r="H305" s="9" t="str">
        <f t="shared" si="13"/>
        <v xml:space="preserve"> </v>
      </c>
      <c r="I305" s="9"/>
      <c r="K305" s="77">
        <f t="shared" si="14"/>
        <v>0</v>
      </c>
      <c r="L305">
        <f t="shared" si="12"/>
        <v>1</v>
      </c>
    </row>
    <row r="306" spans="2:12" x14ac:dyDescent="0.45">
      <c r="B306" s="1"/>
      <c r="H306" s="9" t="str">
        <f t="shared" si="13"/>
        <v xml:space="preserve"> </v>
      </c>
      <c r="I306" s="9"/>
      <c r="K306" s="77">
        <f t="shared" si="14"/>
        <v>0</v>
      </c>
      <c r="L306">
        <f t="shared" si="12"/>
        <v>1</v>
      </c>
    </row>
    <row r="307" spans="2:12" x14ac:dyDescent="0.45">
      <c r="B307" s="1"/>
      <c r="H307" s="9" t="str">
        <f t="shared" si="13"/>
        <v xml:space="preserve"> </v>
      </c>
      <c r="I307" s="9"/>
      <c r="K307" s="77">
        <f t="shared" si="14"/>
        <v>0</v>
      </c>
      <c r="L307">
        <f t="shared" si="12"/>
        <v>1</v>
      </c>
    </row>
    <row r="308" spans="2:12" x14ac:dyDescent="0.45">
      <c r="B308" s="1"/>
      <c r="H308" s="9" t="str">
        <f t="shared" si="13"/>
        <v xml:space="preserve"> </v>
      </c>
      <c r="I308" s="9"/>
      <c r="K308" s="77">
        <f t="shared" si="14"/>
        <v>0</v>
      </c>
      <c r="L308">
        <f t="shared" si="12"/>
        <v>1</v>
      </c>
    </row>
    <row r="309" spans="2:12" x14ac:dyDescent="0.45">
      <c r="B309" s="1"/>
      <c r="H309" s="9" t="str">
        <f t="shared" si="13"/>
        <v xml:space="preserve"> </v>
      </c>
      <c r="I309" s="9"/>
      <c r="K309" s="77">
        <f t="shared" si="14"/>
        <v>0</v>
      </c>
      <c r="L309">
        <f t="shared" si="12"/>
        <v>1</v>
      </c>
    </row>
    <row r="310" spans="2:12" x14ac:dyDescent="0.45">
      <c r="B310" s="1"/>
      <c r="H310" s="9" t="str">
        <f t="shared" si="13"/>
        <v xml:space="preserve"> </v>
      </c>
      <c r="I310" s="9"/>
      <c r="K310" s="77">
        <f t="shared" si="14"/>
        <v>0</v>
      </c>
      <c r="L310">
        <f t="shared" si="12"/>
        <v>1</v>
      </c>
    </row>
    <row r="311" spans="2:12" x14ac:dyDescent="0.45">
      <c r="B311" s="1"/>
      <c r="H311" s="9" t="str">
        <f t="shared" si="13"/>
        <v xml:space="preserve"> </v>
      </c>
      <c r="I311" s="9"/>
      <c r="K311" s="77">
        <f t="shared" si="14"/>
        <v>0</v>
      </c>
      <c r="L311">
        <f t="shared" si="12"/>
        <v>1</v>
      </c>
    </row>
    <row r="312" spans="2:12" x14ac:dyDescent="0.45">
      <c r="B312" s="1"/>
      <c r="H312" s="9" t="str">
        <f t="shared" si="13"/>
        <v xml:space="preserve"> </v>
      </c>
      <c r="I312" s="9"/>
      <c r="K312" s="77">
        <f t="shared" si="14"/>
        <v>0</v>
      </c>
      <c r="L312">
        <f t="shared" si="12"/>
        <v>1</v>
      </c>
    </row>
    <row r="313" spans="2:12" x14ac:dyDescent="0.45">
      <c r="B313" s="1"/>
      <c r="H313" s="9" t="str">
        <f t="shared" si="13"/>
        <v xml:space="preserve"> </v>
      </c>
      <c r="I313" s="9"/>
      <c r="K313" s="77">
        <f t="shared" si="14"/>
        <v>0</v>
      </c>
      <c r="L313">
        <f t="shared" si="12"/>
        <v>1</v>
      </c>
    </row>
    <row r="314" spans="2:12" x14ac:dyDescent="0.45">
      <c r="B314" s="1"/>
      <c r="H314" s="9" t="str">
        <f t="shared" si="13"/>
        <v xml:space="preserve"> </v>
      </c>
      <c r="I314" s="9"/>
      <c r="K314" s="77">
        <f t="shared" si="14"/>
        <v>0</v>
      </c>
      <c r="L314">
        <f t="shared" si="12"/>
        <v>1</v>
      </c>
    </row>
    <row r="315" spans="2:12" x14ac:dyDescent="0.45">
      <c r="B315" s="1"/>
      <c r="H315" s="9" t="str">
        <f t="shared" si="13"/>
        <v xml:space="preserve"> </v>
      </c>
      <c r="I315" s="9"/>
      <c r="K315" s="77">
        <f t="shared" si="14"/>
        <v>0</v>
      </c>
      <c r="L315">
        <f t="shared" si="12"/>
        <v>1</v>
      </c>
    </row>
    <row r="316" spans="2:12" x14ac:dyDescent="0.45">
      <c r="B316" s="1"/>
      <c r="H316" s="9" t="str">
        <f t="shared" si="13"/>
        <v xml:space="preserve"> </v>
      </c>
      <c r="I316" s="9"/>
      <c r="K316" s="77">
        <f t="shared" si="14"/>
        <v>0</v>
      </c>
      <c r="L316">
        <f t="shared" si="12"/>
        <v>1</v>
      </c>
    </row>
    <row r="317" spans="2:12" x14ac:dyDescent="0.45">
      <c r="B317" s="1"/>
      <c r="H317" s="9" t="str">
        <f t="shared" si="13"/>
        <v xml:space="preserve"> </v>
      </c>
      <c r="I317" s="9"/>
      <c r="K317" s="77">
        <f t="shared" si="14"/>
        <v>0</v>
      </c>
      <c r="L317">
        <f t="shared" si="12"/>
        <v>1</v>
      </c>
    </row>
    <row r="318" spans="2:12" x14ac:dyDescent="0.45">
      <c r="B318" s="1"/>
      <c r="H318" s="9" t="str">
        <f t="shared" si="13"/>
        <v xml:space="preserve"> </v>
      </c>
      <c r="I318" s="9"/>
      <c r="K318" s="77">
        <f t="shared" si="14"/>
        <v>0</v>
      </c>
      <c r="L318">
        <f t="shared" si="12"/>
        <v>1</v>
      </c>
    </row>
    <row r="319" spans="2:12" x14ac:dyDescent="0.45">
      <c r="B319" s="1"/>
      <c r="H319" s="9" t="str">
        <f t="shared" si="13"/>
        <v xml:space="preserve"> </v>
      </c>
      <c r="I319" s="9"/>
      <c r="K319" s="77">
        <f t="shared" si="14"/>
        <v>0</v>
      </c>
      <c r="L319">
        <f t="shared" si="12"/>
        <v>1</v>
      </c>
    </row>
    <row r="320" spans="2:12" x14ac:dyDescent="0.45">
      <c r="B320" s="1"/>
      <c r="H320" s="9" t="str">
        <f t="shared" si="13"/>
        <v xml:space="preserve"> </v>
      </c>
      <c r="I320" s="9"/>
      <c r="K320" s="77">
        <f t="shared" si="14"/>
        <v>0</v>
      </c>
      <c r="L320">
        <f t="shared" si="12"/>
        <v>1</v>
      </c>
    </row>
    <row r="321" spans="2:12" x14ac:dyDescent="0.45">
      <c r="B321" s="1"/>
      <c r="H321" s="9" t="str">
        <f t="shared" si="13"/>
        <v xml:space="preserve"> </v>
      </c>
      <c r="I321" s="9"/>
      <c r="K321" s="77">
        <f t="shared" si="14"/>
        <v>0</v>
      </c>
      <c r="L321">
        <f t="shared" si="12"/>
        <v>1</v>
      </c>
    </row>
    <row r="322" spans="2:12" x14ac:dyDescent="0.45">
      <c r="B322" s="1"/>
      <c r="H322" s="9" t="str">
        <f t="shared" si="13"/>
        <v xml:space="preserve"> </v>
      </c>
      <c r="I322" s="9"/>
      <c r="K322" s="77">
        <f t="shared" si="14"/>
        <v>0</v>
      </c>
      <c r="L322">
        <f t="shared" si="12"/>
        <v>1</v>
      </c>
    </row>
    <row r="323" spans="2:12" x14ac:dyDescent="0.45">
      <c r="B323" s="1"/>
      <c r="H323" s="9" t="str">
        <f t="shared" si="13"/>
        <v xml:space="preserve"> </v>
      </c>
      <c r="I323" s="9"/>
      <c r="K323" s="77">
        <f t="shared" si="14"/>
        <v>0</v>
      </c>
      <c r="L323">
        <f t="shared" si="12"/>
        <v>1</v>
      </c>
    </row>
    <row r="324" spans="2:12" x14ac:dyDescent="0.45">
      <c r="B324" s="1"/>
      <c r="H324" s="9" t="str">
        <f t="shared" si="13"/>
        <v xml:space="preserve"> </v>
      </c>
      <c r="I324" s="9"/>
      <c r="K324" s="77">
        <f t="shared" si="14"/>
        <v>0</v>
      </c>
      <c r="L324">
        <f t="shared" si="12"/>
        <v>1</v>
      </c>
    </row>
    <row r="325" spans="2:12" x14ac:dyDescent="0.45">
      <c r="B325" s="1"/>
      <c r="H325" s="9" t="str">
        <f t="shared" si="13"/>
        <v xml:space="preserve"> </v>
      </c>
      <c r="I325" s="9"/>
      <c r="K325" s="77">
        <f t="shared" si="14"/>
        <v>0</v>
      </c>
      <c r="L325">
        <f t="shared" si="12"/>
        <v>1</v>
      </c>
    </row>
    <row r="326" spans="2:12" x14ac:dyDescent="0.45">
      <c r="B326" s="1"/>
      <c r="H326" s="9" t="str">
        <f t="shared" si="13"/>
        <v xml:space="preserve"> </v>
      </c>
      <c r="I326" s="9"/>
      <c r="K326" s="77">
        <f t="shared" si="14"/>
        <v>0</v>
      </c>
      <c r="L326">
        <f t="shared" si="12"/>
        <v>1</v>
      </c>
    </row>
    <row r="327" spans="2:12" x14ac:dyDescent="0.45">
      <c r="B327" s="1"/>
      <c r="H327" s="9" t="str">
        <f t="shared" si="13"/>
        <v xml:space="preserve"> </v>
      </c>
      <c r="I327" s="9"/>
      <c r="K327" s="77">
        <f t="shared" si="14"/>
        <v>0</v>
      </c>
      <c r="L327">
        <f t="shared" si="12"/>
        <v>1</v>
      </c>
    </row>
    <row r="328" spans="2:12" x14ac:dyDescent="0.45">
      <c r="B328" s="1"/>
      <c r="H328" s="9" t="str">
        <f t="shared" si="13"/>
        <v xml:space="preserve"> </v>
      </c>
      <c r="I328" s="9"/>
      <c r="K328" s="77">
        <f t="shared" si="14"/>
        <v>0</v>
      </c>
      <c r="L328">
        <f t="shared" ref="L328:L391" si="15">IF(ISBLANK(I328),1,0)</f>
        <v>1</v>
      </c>
    </row>
    <row r="329" spans="2:12" x14ac:dyDescent="0.45">
      <c r="B329" s="1"/>
      <c r="H329" s="9" t="str">
        <f t="shared" ref="H329:H392" si="16">IF(AND(E329&gt;0,ISBLANK(I329)),E329-F329," ")</f>
        <v xml:space="preserve"> </v>
      </c>
      <c r="I329" s="9"/>
      <c r="K329" s="77">
        <f t="shared" ref="K329:K392" si="17">IF(L329&gt;0,IF(ISBLANK(D329),0,$K$2-D329)-G329,0)</f>
        <v>0</v>
      </c>
      <c r="L329">
        <f t="shared" si="15"/>
        <v>1</v>
      </c>
    </row>
    <row r="330" spans="2:12" x14ac:dyDescent="0.45">
      <c r="B330" s="1"/>
      <c r="H330" s="9" t="str">
        <f t="shared" si="16"/>
        <v xml:space="preserve"> </v>
      </c>
      <c r="I330" s="9"/>
      <c r="K330" s="77">
        <f t="shared" si="17"/>
        <v>0</v>
      </c>
      <c r="L330">
        <f t="shared" si="15"/>
        <v>1</v>
      </c>
    </row>
    <row r="331" spans="2:12" x14ac:dyDescent="0.45">
      <c r="B331" s="1"/>
      <c r="H331" s="9" t="str">
        <f t="shared" si="16"/>
        <v xml:space="preserve"> </v>
      </c>
      <c r="I331" s="9"/>
      <c r="K331" s="77">
        <f t="shared" si="17"/>
        <v>0</v>
      </c>
      <c r="L331">
        <f t="shared" si="15"/>
        <v>1</v>
      </c>
    </row>
    <row r="332" spans="2:12" x14ac:dyDescent="0.45">
      <c r="B332" s="1"/>
      <c r="H332" s="9" t="str">
        <f t="shared" si="16"/>
        <v xml:space="preserve"> </v>
      </c>
      <c r="I332" s="9"/>
      <c r="K332" s="77">
        <f t="shared" si="17"/>
        <v>0</v>
      </c>
      <c r="L332">
        <f t="shared" si="15"/>
        <v>1</v>
      </c>
    </row>
    <row r="333" spans="2:12" x14ac:dyDescent="0.45">
      <c r="B333" s="1"/>
      <c r="H333" s="9" t="str">
        <f t="shared" si="16"/>
        <v xml:space="preserve"> </v>
      </c>
      <c r="I333" s="9"/>
      <c r="K333" s="77">
        <f t="shared" si="17"/>
        <v>0</v>
      </c>
      <c r="L333">
        <f t="shared" si="15"/>
        <v>1</v>
      </c>
    </row>
    <row r="334" spans="2:12" x14ac:dyDescent="0.45">
      <c r="B334" s="1"/>
      <c r="H334" s="9" t="str">
        <f t="shared" si="16"/>
        <v xml:space="preserve"> </v>
      </c>
      <c r="I334" s="9"/>
      <c r="K334" s="77">
        <f t="shared" si="17"/>
        <v>0</v>
      </c>
      <c r="L334">
        <f t="shared" si="15"/>
        <v>1</v>
      </c>
    </row>
    <row r="335" spans="2:12" x14ac:dyDescent="0.45">
      <c r="B335" s="1"/>
      <c r="H335" s="9" t="str">
        <f t="shared" si="16"/>
        <v xml:space="preserve"> </v>
      </c>
      <c r="I335" s="9"/>
      <c r="K335" s="77">
        <f t="shared" si="17"/>
        <v>0</v>
      </c>
      <c r="L335">
        <f t="shared" si="15"/>
        <v>1</v>
      </c>
    </row>
    <row r="336" spans="2:12" x14ac:dyDescent="0.45">
      <c r="B336" s="1"/>
      <c r="H336" s="9" t="str">
        <f t="shared" si="16"/>
        <v xml:space="preserve"> </v>
      </c>
      <c r="I336" s="9"/>
      <c r="K336" s="77">
        <f t="shared" si="17"/>
        <v>0</v>
      </c>
      <c r="L336">
        <f t="shared" si="15"/>
        <v>1</v>
      </c>
    </row>
    <row r="337" spans="2:12" x14ac:dyDescent="0.45">
      <c r="B337" s="1"/>
      <c r="H337" s="9" t="str">
        <f t="shared" si="16"/>
        <v xml:space="preserve"> </v>
      </c>
      <c r="I337" s="9"/>
      <c r="K337" s="77">
        <f t="shared" si="17"/>
        <v>0</v>
      </c>
      <c r="L337">
        <f t="shared" si="15"/>
        <v>1</v>
      </c>
    </row>
    <row r="338" spans="2:12" x14ac:dyDescent="0.45">
      <c r="B338" s="1"/>
      <c r="H338" s="9" t="str">
        <f t="shared" si="16"/>
        <v xml:space="preserve"> </v>
      </c>
      <c r="I338" s="9"/>
      <c r="K338" s="77">
        <f t="shared" si="17"/>
        <v>0</v>
      </c>
      <c r="L338">
        <f t="shared" si="15"/>
        <v>1</v>
      </c>
    </row>
    <row r="339" spans="2:12" x14ac:dyDescent="0.45">
      <c r="B339" s="1"/>
      <c r="H339" s="9" t="str">
        <f t="shared" si="16"/>
        <v xml:space="preserve"> </v>
      </c>
      <c r="I339" s="9"/>
      <c r="K339" s="77">
        <f t="shared" si="17"/>
        <v>0</v>
      </c>
      <c r="L339">
        <f t="shared" si="15"/>
        <v>1</v>
      </c>
    </row>
    <row r="340" spans="2:12" x14ac:dyDescent="0.45">
      <c r="B340" s="1"/>
      <c r="H340" s="9" t="str">
        <f t="shared" si="16"/>
        <v xml:space="preserve"> </v>
      </c>
      <c r="I340" s="9"/>
      <c r="K340" s="77">
        <f t="shared" si="17"/>
        <v>0</v>
      </c>
      <c r="L340">
        <f t="shared" si="15"/>
        <v>1</v>
      </c>
    </row>
    <row r="341" spans="2:12" x14ac:dyDescent="0.45">
      <c r="B341" s="1"/>
      <c r="H341" s="9" t="str">
        <f t="shared" si="16"/>
        <v xml:space="preserve"> </v>
      </c>
      <c r="I341" s="9"/>
      <c r="K341" s="77">
        <f t="shared" si="17"/>
        <v>0</v>
      </c>
      <c r="L341">
        <f t="shared" si="15"/>
        <v>1</v>
      </c>
    </row>
    <row r="342" spans="2:12" x14ac:dyDescent="0.45">
      <c r="B342" s="1"/>
      <c r="H342" s="9" t="str">
        <f t="shared" si="16"/>
        <v xml:space="preserve"> </v>
      </c>
      <c r="I342" s="9"/>
      <c r="K342" s="77">
        <f t="shared" si="17"/>
        <v>0</v>
      </c>
      <c r="L342">
        <f t="shared" si="15"/>
        <v>1</v>
      </c>
    </row>
    <row r="343" spans="2:12" x14ac:dyDescent="0.45">
      <c r="B343" s="1"/>
      <c r="H343" s="9" t="str">
        <f t="shared" si="16"/>
        <v xml:space="preserve"> </v>
      </c>
      <c r="I343" s="9"/>
      <c r="K343" s="77">
        <f t="shared" si="17"/>
        <v>0</v>
      </c>
      <c r="L343">
        <f t="shared" si="15"/>
        <v>1</v>
      </c>
    </row>
    <row r="344" spans="2:12" x14ac:dyDescent="0.45">
      <c r="B344" s="1"/>
      <c r="H344" s="9" t="str">
        <f t="shared" si="16"/>
        <v xml:space="preserve"> </v>
      </c>
      <c r="I344" s="9"/>
      <c r="K344" s="77">
        <f t="shared" si="17"/>
        <v>0</v>
      </c>
      <c r="L344">
        <f t="shared" si="15"/>
        <v>1</v>
      </c>
    </row>
    <row r="345" spans="2:12" x14ac:dyDescent="0.45">
      <c r="B345" s="1"/>
      <c r="H345" s="9" t="str">
        <f t="shared" si="16"/>
        <v xml:space="preserve"> </v>
      </c>
      <c r="I345" s="9"/>
      <c r="K345" s="77">
        <f t="shared" si="17"/>
        <v>0</v>
      </c>
      <c r="L345">
        <f t="shared" si="15"/>
        <v>1</v>
      </c>
    </row>
    <row r="346" spans="2:12" x14ac:dyDescent="0.45">
      <c r="B346" s="1"/>
      <c r="H346" s="9" t="str">
        <f t="shared" si="16"/>
        <v xml:space="preserve"> </v>
      </c>
      <c r="I346" s="9"/>
      <c r="K346" s="77">
        <f t="shared" si="17"/>
        <v>0</v>
      </c>
      <c r="L346">
        <f t="shared" si="15"/>
        <v>1</v>
      </c>
    </row>
    <row r="347" spans="2:12" x14ac:dyDescent="0.45">
      <c r="B347" s="1"/>
      <c r="H347" s="9" t="str">
        <f t="shared" si="16"/>
        <v xml:space="preserve"> </v>
      </c>
      <c r="I347" s="9"/>
      <c r="K347" s="77">
        <f t="shared" si="17"/>
        <v>0</v>
      </c>
      <c r="L347">
        <f t="shared" si="15"/>
        <v>1</v>
      </c>
    </row>
    <row r="348" spans="2:12" x14ac:dyDescent="0.45">
      <c r="B348" s="1"/>
      <c r="H348" s="9" t="str">
        <f t="shared" si="16"/>
        <v xml:space="preserve"> </v>
      </c>
      <c r="I348" s="9"/>
      <c r="K348" s="77">
        <f t="shared" si="17"/>
        <v>0</v>
      </c>
      <c r="L348">
        <f t="shared" si="15"/>
        <v>1</v>
      </c>
    </row>
    <row r="349" spans="2:12" x14ac:dyDescent="0.45">
      <c r="B349" s="1"/>
      <c r="H349" s="9" t="str">
        <f t="shared" si="16"/>
        <v xml:space="preserve"> </v>
      </c>
      <c r="I349" s="9"/>
      <c r="K349" s="77">
        <f t="shared" si="17"/>
        <v>0</v>
      </c>
      <c r="L349">
        <f t="shared" si="15"/>
        <v>1</v>
      </c>
    </row>
    <row r="350" spans="2:12" x14ac:dyDescent="0.45">
      <c r="B350" s="1"/>
      <c r="H350" s="9" t="str">
        <f t="shared" si="16"/>
        <v xml:space="preserve"> </v>
      </c>
      <c r="I350" s="9"/>
      <c r="K350" s="77">
        <f t="shared" si="17"/>
        <v>0</v>
      </c>
      <c r="L350">
        <f t="shared" si="15"/>
        <v>1</v>
      </c>
    </row>
    <row r="351" spans="2:12" x14ac:dyDescent="0.45">
      <c r="B351" s="1"/>
      <c r="H351" s="9" t="str">
        <f t="shared" si="16"/>
        <v xml:space="preserve"> </v>
      </c>
      <c r="I351" s="9"/>
      <c r="K351" s="77">
        <f t="shared" si="17"/>
        <v>0</v>
      </c>
      <c r="L351">
        <f t="shared" si="15"/>
        <v>1</v>
      </c>
    </row>
    <row r="352" spans="2:12" x14ac:dyDescent="0.45">
      <c r="B352" s="1"/>
      <c r="H352" s="9" t="str">
        <f t="shared" si="16"/>
        <v xml:space="preserve"> </v>
      </c>
      <c r="I352" s="9"/>
      <c r="K352" s="77">
        <f t="shared" si="17"/>
        <v>0</v>
      </c>
      <c r="L352">
        <f t="shared" si="15"/>
        <v>1</v>
      </c>
    </row>
    <row r="353" spans="2:12" x14ac:dyDescent="0.45">
      <c r="B353" s="1"/>
      <c r="H353" s="9" t="str">
        <f t="shared" si="16"/>
        <v xml:space="preserve"> </v>
      </c>
      <c r="I353" s="9"/>
      <c r="K353" s="77">
        <f t="shared" si="17"/>
        <v>0</v>
      </c>
      <c r="L353">
        <f t="shared" si="15"/>
        <v>1</v>
      </c>
    </row>
    <row r="354" spans="2:12" x14ac:dyDescent="0.45">
      <c r="B354" s="1"/>
      <c r="H354" s="9" t="str">
        <f t="shared" si="16"/>
        <v xml:space="preserve"> </v>
      </c>
      <c r="I354" s="9"/>
      <c r="K354" s="77">
        <f t="shared" si="17"/>
        <v>0</v>
      </c>
      <c r="L354">
        <f t="shared" si="15"/>
        <v>1</v>
      </c>
    </row>
    <row r="355" spans="2:12" x14ac:dyDescent="0.45">
      <c r="B355" s="1"/>
      <c r="H355" s="9" t="str">
        <f t="shared" si="16"/>
        <v xml:space="preserve"> </v>
      </c>
      <c r="I355" s="9"/>
      <c r="K355" s="77">
        <f t="shared" si="17"/>
        <v>0</v>
      </c>
      <c r="L355">
        <f t="shared" si="15"/>
        <v>1</v>
      </c>
    </row>
    <row r="356" spans="2:12" x14ac:dyDescent="0.45">
      <c r="B356" s="1"/>
      <c r="H356" s="9" t="str">
        <f t="shared" si="16"/>
        <v xml:space="preserve"> </v>
      </c>
      <c r="I356" s="9"/>
      <c r="K356" s="77">
        <f t="shared" si="17"/>
        <v>0</v>
      </c>
      <c r="L356">
        <f t="shared" si="15"/>
        <v>1</v>
      </c>
    </row>
    <row r="357" spans="2:12" x14ac:dyDescent="0.45">
      <c r="B357" s="1"/>
      <c r="H357" s="9" t="str">
        <f t="shared" si="16"/>
        <v xml:space="preserve"> </v>
      </c>
      <c r="I357" s="9"/>
      <c r="K357" s="77">
        <f t="shared" si="17"/>
        <v>0</v>
      </c>
      <c r="L357">
        <f t="shared" si="15"/>
        <v>1</v>
      </c>
    </row>
    <row r="358" spans="2:12" x14ac:dyDescent="0.45">
      <c r="B358" s="1"/>
      <c r="H358" s="9" t="str">
        <f t="shared" si="16"/>
        <v xml:space="preserve"> </v>
      </c>
      <c r="I358" s="9"/>
      <c r="K358" s="77">
        <f t="shared" si="17"/>
        <v>0</v>
      </c>
      <c r="L358">
        <f t="shared" si="15"/>
        <v>1</v>
      </c>
    </row>
    <row r="359" spans="2:12" x14ac:dyDescent="0.45">
      <c r="B359" s="1"/>
      <c r="H359" s="9" t="str">
        <f t="shared" si="16"/>
        <v xml:space="preserve"> </v>
      </c>
      <c r="I359" s="9"/>
      <c r="K359" s="77">
        <f t="shared" si="17"/>
        <v>0</v>
      </c>
      <c r="L359">
        <f t="shared" si="15"/>
        <v>1</v>
      </c>
    </row>
    <row r="360" spans="2:12" x14ac:dyDescent="0.45">
      <c r="B360" s="1"/>
      <c r="H360" s="9" t="str">
        <f t="shared" si="16"/>
        <v xml:space="preserve"> </v>
      </c>
      <c r="I360" s="9"/>
      <c r="K360" s="77">
        <f t="shared" si="17"/>
        <v>0</v>
      </c>
      <c r="L360">
        <f t="shared" si="15"/>
        <v>1</v>
      </c>
    </row>
    <row r="361" spans="2:12" x14ac:dyDescent="0.45">
      <c r="B361" s="1"/>
      <c r="H361" s="9" t="str">
        <f t="shared" si="16"/>
        <v xml:space="preserve"> </v>
      </c>
      <c r="I361" s="9"/>
      <c r="K361" s="77">
        <f t="shared" si="17"/>
        <v>0</v>
      </c>
      <c r="L361">
        <f t="shared" si="15"/>
        <v>1</v>
      </c>
    </row>
    <row r="362" spans="2:12" x14ac:dyDescent="0.45">
      <c r="B362" s="1"/>
      <c r="H362" s="9" t="str">
        <f t="shared" si="16"/>
        <v xml:space="preserve"> </v>
      </c>
      <c r="I362" s="9"/>
      <c r="K362" s="77">
        <f t="shared" si="17"/>
        <v>0</v>
      </c>
      <c r="L362">
        <f t="shared" si="15"/>
        <v>1</v>
      </c>
    </row>
    <row r="363" spans="2:12" x14ac:dyDescent="0.45">
      <c r="B363" s="1"/>
      <c r="H363" s="9" t="str">
        <f t="shared" si="16"/>
        <v xml:space="preserve"> </v>
      </c>
      <c r="I363" s="9"/>
      <c r="K363" s="77">
        <f t="shared" si="17"/>
        <v>0</v>
      </c>
      <c r="L363">
        <f t="shared" si="15"/>
        <v>1</v>
      </c>
    </row>
    <row r="364" spans="2:12" x14ac:dyDescent="0.45">
      <c r="B364" s="1"/>
      <c r="H364" s="9" t="str">
        <f t="shared" si="16"/>
        <v xml:space="preserve"> </v>
      </c>
      <c r="I364" s="9"/>
      <c r="K364" s="77">
        <f t="shared" si="17"/>
        <v>0</v>
      </c>
      <c r="L364">
        <f t="shared" si="15"/>
        <v>1</v>
      </c>
    </row>
    <row r="365" spans="2:12" x14ac:dyDescent="0.45">
      <c r="B365" s="1"/>
      <c r="H365" s="9" t="str">
        <f t="shared" si="16"/>
        <v xml:space="preserve"> </v>
      </c>
      <c r="I365" s="9"/>
      <c r="K365" s="77">
        <f t="shared" si="17"/>
        <v>0</v>
      </c>
      <c r="L365">
        <f t="shared" si="15"/>
        <v>1</v>
      </c>
    </row>
    <row r="366" spans="2:12" x14ac:dyDescent="0.45">
      <c r="B366" s="1"/>
      <c r="H366" s="9" t="str">
        <f t="shared" si="16"/>
        <v xml:space="preserve"> </v>
      </c>
      <c r="I366" s="9"/>
      <c r="K366" s="77">
        <f t="shared" si="17"/>
        <v>0</v>
      </c>
      <c r="L366">
        <f t="shared" si="15"/>
        <v>1</v>
      </c>
    </row>
    <row r="367" spans="2:12" x14ac:dyDescent="0.45">
      <c r="B367" s="1"/>
      <c r="H367" s="9" t="str">
        <f t="shared" si="16"/>
        <v xml:space="preserve"> </v>
      </c>
      <c r="I367" s="9"/>
      <c r="K367" s="77">
        <f t="shared" si="17"/>
        <v>0</v>
      </c>
      <c r="L367">
        <f t="shared" si="15"/>
        <v>1</v>
      </c>
    </row>
    <row r="368" spans="2:12" x14ac:dyDescent="0.45">
      <c r="B368" s="1"/>
      <c r="H368" s="9" t="str">
        <f t="shared" si="16"/>
        <v xml:space="preserve"> </v>
      </c>
      <c r="I368" s="9"/>
      <c r="K368" s="77">
        <f t="shared" si="17"/>
        <v>0</v>
      </c>
      <c r="L368">
        <f t="shared" si="15"/>
        <v>1</v>
      </c>
    </row>
    <row r="369" spans="2:12" x14ac:dyDescent="0.45">
      <c r="B369" s="1"/>
      <c r="H369" s="9" t="str">
        <f t="shared" si="16"/>
        <v xml:space="preserve"> </v>
      </c>
      <c r="I369" s="9"/>
      <c r="K369" s="77">
        <f t="shared" si="17"/>
        <v>0</v>
      </c>
      <c r="L369">
        <f t="shared" si="15"/>
        <v>1</v>
      </c>
    </row>
    <row r="370" spans="2:12" x14ac:dyDescent="0.45">
      <c r="B370" s="1"/>
      <c r="H370" s="9" t="str">
        <f t="shared" si="16"/>
        <v xml:space="preserve"> </v>
      </c>
      <c r="I370" s="9"/>
      <c r="K370" s="77">
        <f t="shared" si="17"/>
        <v>0</v>
      </c>
      <c r="L370">
        <f t="shared" si="15"/>
        <v>1</v>
      </c>
    </row>
    <row r="371" spans="2:12" x14ac:dyDescent="0.45">
      <c r="B371" s="1"/>
      <c r="H371" s="9" t="str">
        <f t="shared" si="16"/>
        <v xml:space="preserve"> </v>
      </c>
      <c r="I371" s="9"/>
      <c r="K371" s="77">
        <f t="shared" si="17"/>
        <v>0</v>
      </c>
      <c r="L371">
        <f t="shared" si="15"/>
        <v>1</v>
      </c>
    </row>
    <row r="372" spans="2:12" x14ac:dyDescent="0.45">
      <c r="B372" s="1"/>
      <c r="H372" s="9" t="str">
        <f t="shared" si="16"/>
        <v xml:space="preserve"> </v>
      </c>
      <c r="I372" s="9"/>
      <c r="K372" s="77">
        <f t="shared" si="17"/>
        <v>0</v>
      </c>
      <c r="L372">
        <f t="shared" si="15"/>
        <v>1</v>
      </c>
    </row>
    <row r="373" spans="2:12" x14ac:dyDescent="0.45">
      <c r="B373" s="1"/>
      <c r="H373" s="9" t="str">
        <f t="shared" si="16"/>
        <v xml:space="preserve"> </v>
      </c>
      <c r="I373" s="9"/>
      <c r="K373" s="77">
        <f t="shared" si="17"/>
        <v>0</v>
      </c>
      <c r="L373">
        <f t="shared" si="15"/>
        <v>1</v>
      </c>
    </row>
    <row r="374" spans="2:12" x14ac:dyDescent="0.45">
      <c r="B374" s="1"/>
      <c r="H374" s="9" t="str">
        <f t="shared" si="16"/>
        <v xml:space="preserve"> </v>
      </c>
      <c r="I374" s="9"/>
      <c r="K374" s="77">
        <f t="shared" si="17"/>
        <v>0</v>
      </c>
      <c r="L374">
        <f t="shared" si="15"/>
        <v>1</v>
      </c>
    </row>
    <row r="375" spans="2:12" x14ac:dyDescent="0.45">
      <c r="B375" s="1"/>
      <c r="H375" s="9" t="str">
        <f t="shared" si="16"/>
        <v xml:space="preserve"> </v>
      </c>
      <c r="I375" s="9"/>
      <c r="K375" s="77">
        <f t="shared" si="17"/>
        <v>0</v>
      </c>
      <c r="L375">
        <f t="shared" si="15"/>
        <v>1</v>
      </c>
    </row>
    <row r="376" spans="2:12" x14ac:dyDescent="0.45">
      <c r="B376" s="1"/>
      <c r="H376" s="9" t="str">
        <f t="shared" si="16"/>
        <v xml:space="preserve"> </v>
      </c>
      <c r="I376" s="9"/>
      <c r="K376" s="77">
        <f t="shared" si="17"/>
        <v>0</v>
      </c>
      <c r="L376">
        <f t="shared" si="15"/>
        <v>1</v>
      </c>
    </row>
    <row r="377" spans="2:12" x14ac:dyDescent="0.45">
      <c r="B377" s="1"/>
      <c r="H377" s="9" t="str">
        <f t="shared" si="16"/>
        <v xml:space="preserve"> </v>
      </c>
      <c r="I377" s="9"/>
      <c r="K377" s="77">
        <f t="shared" si="17"/>
        <v>0</v>
      </c>
      <c r="L377">
        <f t="shared" si="15"/>
        <v>1</v>
      </c>
    </row>
    <row r="378" spans="2:12" x14ac:dyDescent="0.45">
      <c r="B378" s="1"/>
      <c r="H378" s="9" t="str">
        <f t="shared" si="16"/>
        <v xml:space="preserve"> </v>
      </c>
      <c r="I378" s="9"/>
      <c r="K378" s="77">
        <f t="shared" si="17"/>
        <v>0</v>
      </c>
      <c r="L378">
        <f t="shared" si="15"/>
        <v>1</v>
      </c>
    </row>
    <row r="379" spans="2:12" x14ac:dyDescent="0.45">
      <c r="B379" s="1"/>
      <c r="H379" s="9" t="str">
        <f t="shared" si="16"/>
        <v xml:space="preserve"> </v>
      </c>
      <c r="I379" s="9"/>
      <c r="K379" s="77">
        <f t="shared" si="17"/>
        <v>0</v>
      </c>
      <c r="L379">
        <f t="shared" si="15"/>
        <v>1</v>
      </c>
    </row>
    <row r="380" spans="2:12" x14ac:dyDescent="0.45">
      <c r="B380" s="1"/>
      <c r="H380" s="9" t="str">
        <f t="shared" si="16"/>
        <v xml:space="preserve"> </v>
      </c>
      <c r="I380" s="9"/>
      <c r="K380" s="77">
        <f t="shared" si="17"/>
        <v>0</v>
      </c>
      <c r="L380">
        <f t="shared" si="15"/>
        <v>1</v>
      </c>
    </row>
    <row r="381" spans="2:12" x14ac:dyDescent="0.45">
      <c r="B381" s="1"/>
      <c r="H381" s="9" t="str">
        <f t="shared" si="16"/>
        <v xml:space="preserve"> </v>
      </c>
      <c r="I381" s="9"/>
      <c r="K381" s="77">
        <f t="shared" si="17"/>
        <v>0</v>
      </c>
      <c r="L381">
        <f t="shared" si="15"/>
        <v>1</v>
      </c>
    </row>
    <row r="382" spans="2:12" x14ac:dyDescent="0.45">
      <c r="B382" s="1"/>
      <c r="H382" s="9" t="str">
        <f t="shared" si="16"/>
        <v xml:space="preserve"> </v>
      </c>
      <c r="I382" s="9"/>
      <c r="K382" s="77">
        <f t="shared" si="17"/>
        <v>0</v>
      </c>
      <c r="L382">
        <f t="shared" si="15"/>
        <v>1</v>
      </c>
    </row>
    <row r="383" spans="2:12" x14ac:dyDescent="0.45">
      <c r="B383" s="1"/>
      <c r="H383" s="9" t="str">
        <f t="shared" si="16"/>
        <v xml:space="preserve"> </v>
      </c>
      <c r="I383" s="9"/>
      <c r="K383" s="77">
        <f t="shared" si="17"/>
        <v>0</v>
      </c>
      <c r="L383">
        <f t="shared" si="15"/>
        <v>1</v>
      </c>
    </row>
    <row r="384" spans="2:12" x14ac:dyDescent="0.45">
      <c r="B384" s="1"/>
      <c r="H384" s="9" t="str">
        <f t="shared" si="16"/>
        <v xml:space="preserve"> </v>
      </c>
      <c r="I384" s="9"/>
      <c r="K384" s="77">
        <f t="shared" si="17"/>
        <v>0</v>
      </c>
      <c r="L384">
        <f t="shared" si="15"/>
        <v>1</v>
      </c>
    </row>
    <row r="385" spans="2:12" x14ac:dyDescent="0.45">
      <c r="B385" s="1"/>
      <c r="H385" s="9" t="str">
        <f t="shared" si="16"/>
        <v xml:space="preserve"> </v>
      </c>
      <c r="I385" s="9"/>
      <c r="K385" s="77">
        <f t="shared" si="17"/>
        <v>0</v>
      </c>
      <c r="L385">
        <f t="shared" si="15"/>
        <v>1</v>
      </c>
    </row>
    <row r="386" spans="2:12" x14ac:dyDescent="0.45">
      <c r="B386" s="1"/>
      <c r="H386" s="9" t="str">
        <f t="shared" si="16"/>
        <v xml:space="preserve"> </v>
      </c>
      <c r="I386" s="9"/>
      <c r="K386" s="77">
        <f t="shared" si="17"/>
        <v>0</v>
      </c>
      <c r="L386">
        <f t="shared" si="15"/>
        <v>1</v>
      </c>
    </row>
    <row r="387" spans="2:12" x14ac:dyDescent="0.45">
      <c r="B387" s="1"/>
      <c r="H387" s="9" t="str">
        <f t="shared" si="16"/>
        <v xml:space="preserve"> </v>
      </c>
      <c r="I387" s="9"/>
      <c r="K387" s="77">
        <f t="shared" si="17"/>
        <v>0</v>
      </c>
      <c r="L387">
        <f t="shared" si="15"/>
        <v>1</v>
      </c>
    </row>
    <row r="388" spans="2:12" x14ac:dyDescent="0.45">
      <c r="B388" s="1"/>
      <c r="H388" s="9" t="str">
        <f t="shared" si="16"/>
        <v xml:space="preserve"> </v>
      </c>
      <c r="I388" s="9"/>
      <c r="K388" s="77">
        <f t="shared" si="17"/>
        <v>0</v>
      </c>
      <c r="L388">
        <f t="shared" si="15"/>
        <v>1</v>
      </c>
    </row>
    <row r="389" spans="2:12" x14ac:dyDescent="0.45">
      <c r="B389" s="1"/>
      <c r="H389" s="9" t="str">
        <f t="shared" si="16"/>
        <v xml:space="preserve"> </v>
      </c>
      <c r="I389" s="9"/>
      <c r="K389" s="77">
        <f t="shared" si="17"/>
        <v>0</v>
      </c>
      <c r="L389">
        <f t="shared" si="15"/>
        <v>1</v>
      </c>
    </row>
    <row r="390" spans="2:12" x14ac:dyDescent="0.45">
      <c r="B390" s="1"/>
      <c r="H390" s="9" t="str">
        <f t="shared" si="16"/>
        <v xml:space="preserve"> </v>
      </c>
      <c r="I390" s="9"/>
      <c r="K390" s="77">
        <f t="shared" si="17"/>
        <v>0</v>
      </c>
      <c r="L390">
        <f t="shared" si="15"/>
        <v>1</v>
      </c>
    </row>
    <row r="391" spans="2:12" x14ac:dyDescent="0.45">
      <c r="B391" s="1"/>
      <c r="H391" s="9" t="str">
        <f t="shared" si="16"/>
        <v xml:space="preserve"> </v>
      </c>
      <c r="I391" s="9"/>
      <c r="K391" s="77">
        <f t="shared" si="17"/>
        <v>0</v>
      </c>
      <c r="L391">
        <f t="shared" si="15"/>
        <v>1</v>
      </c>
    </row>
    <row r="392" spans="2:12" x14ac:dyDescent="0.45">
      <c r="B392" s="1"/>
      <c r="H392" s="9" t="str">
        <f t="shared" si="16"/>
        <v xml:space="preserve"> </v>
      </c>
      <c r="I392" s="9"/>
      <c r="K392" s="77">
        <f t="shared" si="17"/>
        <v>0</v>
      </c>
      <c r="L392">
        <f t="shared" ref="L392:L408" si="18">IF(ISBLANK(I392),1,0)</f>
        <v>1</v>
      </c>
    </row>
    <row r="393" spans="2:12" x14ac:dyDescent="0.45">
      <c r="B393" s="1"/>
      <c r="H393" s="9" t="str">
        <f t="shared" ref="H393:H408" si="19">IF(AND(E393&gt;0,ISBLANK(I393)),E393-F393," ")</f>
        <v xml:space="preserve"> </v>
      </c>
      <c r="I393" s="9"/>
      <c r="K393" s="77">
        <f t="shared" ref="K393:K408" si="20">IF(L393&gt;0,IF(ISBLANK(D393),0,$K$2-D393)-G393,0)</f>
        <v>0</v>
      </c>
      <c r="L393">
        <f t="shared" si="18"/>
        <v>1</v>
      </c>
    </row>
    <row r="394" spans="2:12" x14ac:dyDescent="0.45">
      <c r="B394" s="1"/>
      <c r="H394" s="9" t="str">
        <f t="shared" si="19"/>
        <v xml:space="preserve"> </v>
      </c>
      <c r="I394" s="9"/>
      <c r="K394" s="77">
        <f t="shared" si="20"/>
        <v>0</v>
      </c>
      <c r="L394">
        <f t="shared" si="18"/>
        <v>1</v>
      </c>
    </row>
    <row r="395" spans="2:12" x14ac:dyDescent="0.45">
      <c r="B395" s="1"/>
      <c r="H395" s="9" t="str">
        <f t="shared" si="19"/>
        <v xml:space="preserve"> </v>
      </c>
      <c r="I395" s="9"/>
      <c r="K395" s="77">
        <f t="shared" si="20"/>
        <v>0</v>
      </c>
      <c r="L395">
        <f t="shared" si="18"/>
        <v>1</v>
      </c>
    </row>
    <row r="396" spans="2:12" x14ac:dyDescent="0.45">
      <c r="B396" s="1"/>
      <c r="H396" s="9" t="str">
        <f t="shared" si="19"/>
        <v xml:space="preserve"> </v>
      </c>
      <c r="I396" s="9"/>
      <c r="K396" s="77">
        <f t="shared" si="20"/>
        <v>0</v>
      </c>
      <c r="L396">
        <f t="shared" si="18"/>
        <v>1</v>
      </c>
    </row>
    <row r="397" spans="2:12" x14ac:dyDescent="0.45">
      <c r="B397" s="1"/>
      <c r="H397" s="9" t="str">
        <f t="shared" si="19"/>
        <v xml:space="preserve"> </v>
      </c>
      <c r="I397" s="9"/>
      <c r="K397" s="77">
        <f t="shared" si="20"/>
        <v>0</v>
      </c>
      <c r="L397">
        <f t="shared" si="18"/>
        <v>1</v>
      </c>
    </row>
    <row r="398" spans="2:12" x14ac:dyDescent="0.45">
      <c r="B398" s="1"/>
      <c r="H398" s="9" t="str">
        <f t="shared" si="19"/>
        <v xml:space="preserve"> </v>
      </c>
      <c r="I398" s="9"/>
      <c r="K398" s="77">
        <f t="shared" si="20"/>
        <v>0</v>
      </c>
      <c r="L398">
        <f t="shared" si="18"/>
        <v>1</v>
      </c>
    </row>
    <row r="399" spans="2:12" x14ac:dyDescent="0.45">
      <c r="B399" s="1"/>
      <c r="H399" s="9" t="str">
        <f t="shared" si="19"/>
        <v xml:space="preserve"> </v>
      </c>
      <c r="I399" s="9"/>
      <c r="K399" s="77">
        <f t="shared" si="20"/>
        <v>0</v>
      </c>
      <c r="L399">
        <f t="shared" si="18"/>
        <v>1</v>
      </c>
    </row>
    <row r="400" spans="2:12" x14ac:dyDescent="0.45">
      <c r="B400" s="1"/>
      <c r="H400" s="9" t="str">
        <f t="shared" si="19"/>
        <v xml:space="preserve"> </v>
      </c>
      <c r="I400" s="9"/>
      <c r="K400" s="77">
        <f t="shared" si="20"/>
        <v>0</v>
      </c>
      <c r="L400">
        <f t="shared" si="18"/>
        <v>1</v>
      </c>
    </row>
    <row r="401" spans="2:12" x14ac:dyDescent="0.45">
      <c r="B401" s="1"/>
      <c r="H401" s="9" t="str">
        <f t="shared" si="19"/>
        <v xml:space="preserve"> </v>
      </c>
      <c r="I401" s="9"/>
      <c r="K401" s="77">
        <f t="shared" si="20"/>
        <v>0</v>
      </c>
      <c r="L401">
        <f t="shared" si="18"/>
        <v>1</v>
      </c>
    </row>
    <row r="402" spans="2:12" x14ac:dyDescent="0.45">
      <c r="B402" s="1"/>
      <c r="H402" s="9" t="str">
        <f t="shared" si="19"/>
        <v xml:space="preserve"> </v>
      </c>
      <c r="I402" s="9"/>
      <c r="K402" s="77">
        <f t="shared" si="20"/>
        <v>0</v>
      </c>
      <c r="L402">
        <f t="shared" si="18"/>
        <v>1</v>
      </c>
    </row>
    <row r="403" spans="2:12" x14ac:dyDescent="0.45">
      <c r="B403" s="1"/>
      <c r="H403" s="9" t="str">
        <f t="shared" si="19"/>
        <v xml:space="preserve"> </v>
      </c>
      <c r="I403" s="9"/>
      <c r="K403" s="77">
        <f t="shared" si="20"/>
        <v>0</v>
      </c>
      <c r="L403">
        <f t="shared" si="18"/>
        <v>1</v>
      </c>
    </row>
    <row r="404" spans="2:12" x14ac:dyDescent="0.45">
      <c r="B404" s="1"/>
      <c r="H404" s="9" t="str">
        <f t="shared" si="19"/>
        <v xml:space="preserve"> </v>
      </c>
      <c r="I404" s="9"/>
      <c r="K404" s="77">
        <f t="shared" si="20"/>
        <v>0</v>
      </c>
      <c r="L404">
        <f t="shared" si="18"/>
        <v>1</v>
      </c>
    </row>
    <row r="405" spans="2:12" x14ac:dyDescent="0.45">
      <c r="B405" s="1"/>
      <c r="H405" s="9" t="str">
        <f t="shared" si="19"/>
        <v xml:space="preserve"> </v>
      </c>
      <c r="I405" s="9"/>
      <c r="K405" s="77">
        <f t="shared" si="20"/>
        <v>0</v>
      </c>
      <c r="L405">
        <f t="shared" si="18"/>
        <v>1</v>
      </c>
    </row>
    <row r="406" spans="2:12" x14ac:dyDescent="0.45">
      <c r="B406" s="1"/>
      <c r="H406" s="9" t="str">
        <f t="shared" si="19"/>
        <v xml:space="preserve"> </v>
      </c>
      <c r="I406" s="9"/>
      <c r="K406" s="77">
        <f t="shared" si="20"/>
        <v>0</v>
      </c>
      <c r="L406">
        <f t="shared" si="18"/>
        <v>1</v>
      </c>
    </row>
    <row r="407" spans="2:12" x14ac:dyDescent="0.45">
      <c r="B407" s="1"/>
      <c r="H407" s="9" t="str">
        <f t="shared" si="19"/>
        <v xml:space="preserve"> </v>
      </c>
      <c r="I407" s="9"/>
      <c r="K407" s="77">
        <f t="shared" si="20"/>
        <v>0</v>
      </c>
      <c r="L407">
        <f t="shared" si="18"/>
        <v>1</v>
      </c>
    </row>
    <row r="408" spans="2:12" x14ac:dyDescent="0.45">
      <c r="B408" s="1"/>
      <c r="H408" s="9" t="str">
        <f t="shared" si="19"/>
        <v xml:space="preserve"> </v>
      </c>
      <c r="I408" s="9"/>
      <c r="K408" s="77">
        <f t="shared" si="20"/>
        <v>0</v>
      </c>
      <c r="L408">
        <f t="shared" si="18"/>
        <v>1</v>
      </c>
    </row>
    <row r="409" spans="2:12" x14ac:dyDescent="0.45">
      <c r="B409" s="1"/>
      <c r="H409" s="9" t="str">
        <f t="shared" ref="H409:H472" si="21">IF(E409&gt;0,E409-F409," ")</f>
        <v xml:space="preserve"> </v>
      </c>
      <c r="I409" s="9"/>
    </row>
    <row r="410" spans="2:12" x14ac:dyDescent="0.45">
      <c r="B410" s="1"/>
      <c r="H410" s="9" t="str">
        <f t="shared" si="21"/>
        <v xml:space="preserve"> </v>
      </c>
      <c r="I410" s="9"/>
    </row>
    <row r="411" spans="2:12" x14ac:dyDescent="0.45">
      <c r="B411" s="1"/>
      <c r="H411" s="9" t="str">
        <f t="shared" si="21"/>
        <v xml:space="preserve"> </v>
      </c>
      <c r="I411" s="9"/>
    </row>
    <row r="412" spans="2:12" x14ac:dyDescent="0.45">
      <c r="B412" s="1"/>
      <c r="H412" s="9" t="str">
        <f t="shared" si="21"/>
        <v xml:space="preserve"> </v>
      </c>
      <c r="I412" s="9"/>
    </row>
    <row r="413" spans="2:12" x14ac:dyDescent="0.45">
      <c r="B413" s="1"/>
      <c r="H413" s="9" t="str">
        <f t="shared" si="21"/>
        <v xml:space="preserve"> </v>
      </c>
      <c r="I413" s="9"/>
    </row>
    <row r="414" spans="2:12" x14ac:dyDescent="0.45">
      <c r="B414" s="1"/>
      <c r="H414" s="9" t="str">
        <f t="shared" si="21"/>
        <v xml:space="preserve"> </v>
      </c>
      <c r="I414" s="9"/>
    </row>
    <row r="415" spans="2:12" x14ac:dyDescent="0.45">
      <c r="B415" s="1"/>
      <c r="H415" s="9" t="str">
        <f t="shared" si="21"/>
        <v xml:space="preserve"> </v>
      </c>
      <c r="I415" s="9"/>
    </row>
    <row r="416" spans="2:12" x14ac:dyDescent="0.45">
      <c r="B416" s="1"/>
      <c r="H416" s="9" t="str">
        <f t="shared" si="21"/>
        <v xml:space="preserve"> </v>
      </c>
      <c r="I416" s="9"/>
    </row>
    <row r="417" spans="2:9" x14ac:dyDescent="0.45">
      <c r="B417" s="1"/>
      <c r="H417" s="9" t="str">
        <f t="shared" si="21"/>
        <v xml:space="preserve"> </v>
      </c>
      <c r="I417" s="9"/>
    </row>
    <row r="418" spans="2:9" x14ac:dyDescent="0.45">
      <c r="B418" s="1"/>
      <c r="H418" s="9" t="str">
        <f t="shared" si="21"/>
        <v xml:space="preserve"> </v>
      </c>
      <c r="I418" s="9"/>
    </row>
    <row r="419" spans="2:9" x14ac:dyDescent="0.45">
      <c r="B419" s="1"/>
      <c r="H419" s="9" t="str">
        <f t="shared" si="21"/>
        <v xml:space="preserve"> </v>
      </c>
      <c r="I419" s="9"/>
    </row>
    <row r="420" spans="2:9" x14ac:dyDescent="0.45">
      <c r="B420" s="1"/>
      <c r="H420" s="9" t="str">
        <f t="shared" si="21"/>
        <v xml:space="preserve"> </v>
      </c>
      <c r="I420" s="9"/>
    </row>
    <row r="421" spans="2:9" x14ac:dyDescent="0.45">
      <c r="B421" s="1"/>
      <c r="H421" s="9" t="str">
        <f t="shared" si="21"/>
        <v xml:space="preserve"> </v>
      </c>
      <c r="I421" s="9"/>
    </row>
    <row r="422" spans="2:9" x14ac:dyDescent="0.45">
      <c r="B422" s="1"/>
      <c r="H422" s="9" t="str">
        <f t="shared" si="21"/>
        <v xml:space="preserve"> </v>
      </c>
      <c r="I422" s="9"/>
    </row>
    <row r="423" spans="2:9" x14ac:dyDescent="0.45">
      <c r="B423" s="1"/>
      <c r="H423" s="9" t="str">
        <f t="shared" si="21"/>
        <v xml:space="preserve"> </v>
      </c>
      <c r="I423" s="9"/>
    </row>
    <row r="424" spans="2:9" x14ac:dyDescent="0.45">
      <c r="B424" s="1"/>
      <c r="H424" s="9" t="str">
        <f t="shared" si="21"/>
        <v xml:space="preserve"> </v>
      </c>
      <c r="I424" s="9"/>
    </row>
    <row r="425" spans="2:9" x14ac:dyDescent="0.45">
      <c r="B425" s="1"/>
      <c r="H425" s="9" t="str">
        <f t="shared" si="21"/>
        <v xml:space="preserve"> </v>
      </c>
      <c r="I425" s="9"/>
    </row>
    <row r="426" spans="2:9" x14ac:dyDescent="0.45">
      <c r="B426" s="1"/>
      <c r="H426" s="9" t="str">
        <f t="shared" si="21"/>
        <v xml:space="preserve"> </v>
      </c>
      <c r="I426" s="9"/>
    </row>
    <row r="427" spans="2:9" x14ac:dyDescent="0.45">
      <c r="B427" s="1"/>
      <c r="H427" s="9" t="str">
        <f t="shared" si="21"/>
        <v xml:space="preserve"> </v>
      </c>
      <c r="I427" s="9"/>
    </row>
    <row r="428" spans="2:9" x14ac:dyDescent="0.45">
      <c r="B428" s="1"/>
      <c r="H428" s="9" t="str">
        <f t="shared" si="21"/>
        <v xml:space="preserve"> </v>
      </c>
      <c r="I428" s="9"/>
    </row>
    <row r="429" spans="2:9" x14ac:dyDescent="0.45">
      <c r="B429" s="1"/>
      <c r="H429" s="9" t="str">
        <f t="shared" si="21"/>
        <v xml:space="preserve"> </v>
      </c>
      <c r="I429" s="9"/>
    </row>
    <row r="430" spans="2:9" x14ac:dyDescent="0.45">
      <c r="B430" s="1"/>
      <c r="H430" s="9" t="str">
        <f t="shared" si="21"/>
        <v xml:space="preserve"> </v>
      </c>
      <c r="I430" s="9"/>
    </row>
    <row r="431" spans="2:9" x14ac:dyDescent="0.45">
      <c r="B431" s="1"/>
      <c r="H431" s="9" t="str">
        <f t="shared" si="21"/>
        <v xml:space="preserve"> </v>
      </c>
      <c r="I431" s="9"/>
    </row>
    <row r="432" spans="2:9" x14ac:dyDescent="0.45">
      <c r="B432" s="1"/>
      <c r="H432" s="9" t="str">
        <f t="shared" si="21"/>
        <v xml:space="preserve"> </v>
      </c>
      <c r="I432" s="9"/>
    </row>
    <row r="433" spans="2:9" x14ac:dyDescent="0.45">
      <c r="B433" s="1"/>
      <c r="H433" s="9" t="str">
        <f t="shared" si="21"/>
        <v xml:space="preserve"> </v>
      </c>
      <c r="I433" s="9"/>
    </row>
    <row r="434" spans="2:9" x14ac:dyDescent="0.45">
      <c r="B434" s="1"/>
      <c r="H434" s="9" t="str">
        <f t="shared" si="21"/>
        <v xml:space="preserve"> </v>
      </c>
      <c r="I434" s="9"/>
    </row>
    <row r="435" spans="2:9" x14ac:dyDescent="0.45">
      <c r="B435" s="1"/>
      <c r="H435" s="9" t="str">
        <f t="shared" si="21"/>
        <v xml:space="preserve"> </v>
      </c>
      <c r="I435" s="9"/>
    </row>
    <row r="436" spans="2:9" x14ac:dyDescent="0.45">
      <c r="B436" s="1"/>
      <c r="H436" s="9" t="str">
        <f t="shared" si="21"/>
        <v xml:space="preserve"> </v>
      </c>
      <c r="I436" s="9"/>
    </row>
    <row r="437" spans="2:9" x14ac:dyDescent="0.45">
      <c r="B437" s="1"/>
      <c r="H437" s="9" t="str">
        <f t="shared" si="21"/>
        <v xml:space="preserve"> </v>
      </c>
      <c r="I437" s="9"/>
    </row>
    <row r="438" spans="2:9" x14ac:dyDescent="0.45">
      <c r="B438" s="1"/>
      <c r="H438" s="9" t="str">
        <f t="shared" si="21"/>
        <v xml:space="preserve"> </v>
      </c>
      <c r="I438" s="9"/>
    </row>
    <row r="439" spans="2:9" x14ac:dyDescent="0.45">
      <c r="B439" s="1"/>
      <c r="H439" s="9" t="str">
        <f t="shared" si="21"/>
        <v xml:space="preserve"> </v>
      </c>
      <c r="I439" s="9"/>
    </row>
    <row r="440" spans="2:9" x14ac:dyDescent="0.45">
      <c r="B440" s="1"/>
      <c r="H440" s="9" t="str">
        <f t="shared" si="21"/>
        <v xml:space="preserve"> </v>
      </c>
      <c r="I440" s="9"/>
    </row>
    <row r="441" spans="2:9" x14ac:dyDescent="0.45">
      <c r="B441" s="1"/>
      <c r="H441" s="9" t="str">
        <f t="shared" si="21"/>
        <v xml:space="preserve"> </v>
      </c>
      <c r="I441" s="9"/>
    </row>
    <row r="442" spans="2:9" x14ac:dyDescent="0.45">
      <c r="B442" s="1"/>
      <c r="H442" s="9" t="str">
        <f t="shared" si="21"/>
        <v xml:space="preserve"> </v>
      </c>
      <c r="I442" s="9"/>
    </row>
    <row r="443" spans="2:9" x14ac:dyDescent="0.45">
      <c r="B443" s="1"/>
      <c r="H443" s="9" t="str">
        <f t="shared" si="21"/>
        <v xml:space="preserve"> </v>
      </c>
      <c r="I443" s="9"/>
    </row>
    <row r="444" spans="2:9" x14ac:dyDescent="0.45">
      <c r="B444" s="1"/>
      <c r="H444" s="9" t="str">
        <f t="shared" si="21"/>
        <v xml:space="preserve"> </v>
      </c>
      <c r="I444" s="9"/>
    </row>
    <row r="445" spans="2:9" x14ac:dyDescent="0.45">
      <c r="B445" s="1"/>
      <c r="H445" s="9" t="str">
        <f t="shared" si="21"/>
        <v xml:space="preserve"> </v>
      </c>
      <c r="I445" s="9"/>
    </row>
    <row r="446" spans="2:9" x14ac:dyDescent="0.45">
      <c r="B446" s="1"/>
      <c r="H446" s="9" t="str">
        <f t="shared" si="21"/>
        <v xml:space="preserve"> </v>
      </c>
      <c r="I446" s="9"/>
    </row>
    <row r="447" spans="2:9" x14ac:dyDescent="0.45">
      <c r="B447" s="1"/>
      <c r="H447" s="9" t="str">
        <f t="shared" si="21"/>
        <v xml:space="preserve"> </v>
      </c>
      <c r="I447" s="9"/>
    </row>
    <row r="448" spans="2:9" x14ac:dyDescent="0.45">
      <c r="B448" s="1"/>
      <c r="H448" s="9" t="str">
        <f t="shared" si="21"/>
        <v xml:space="preserve"> </v>
      </c>
      <c r="I448" s="9"/>
    </row>
    <row r="449" spans="2:9" x14ac:dyDescent="0.45">
      <c r="B449" s="1"/>
      <c r="H449" s="9" t="str">
        <f t="shared" si="21"/>
        <v xml:space="preserve"> </v>
      </c>
      <c r="I449" s="9"/>
    </row>
    <row r="450" spans="2:9" x14ac:dyDescent="0.45">
      <c r="B450" s="1"/>
      <c r="H450" s="9" t="str">
        <f t="shared" si="21"/>
        <v xml:space="preserve"> </v>
      </c>
      <c r="I450" s="9"/>
    </row>
    <row r="451" spans="2:9" x14ac:dyDescent="0.45">
      <c r="B451" s="1"/>
      <c r="H451" s="9" t="str">
        <f t="shared" si="21"/>
        <v xml:space="preserve"> </v>
      </c>
      <c r="I451" s="9"/>
    </row>
    <row r="452" spans="2:9" x14ac:dyDescent="0.45">
      <c r="B452" s="1"/>
      <c r="H452" s="9" t="str">
        <f t="shared" si="21"/>
        <v xml:space="preserve"> </v>
      </c>
      <c r="I452" s="9"/>
    </row>
    <row r="453" spans="2:9" x14ac:dyDescent="0.45">
      <c r="B453" s="1"/>
      <c r="H453" s="9" t="str">
        <f t="shared" si="21"/>
        <v xml:space="preserve"> </v>
      </c>
      <c r="I453" s="9"/>
    </row>
    <row r="454" spans="2:9" x14ac:dyDescent="0.45">
      <c r="B454" s="1"/>
      <c r="H454" s="9" t="str">
        <f t="shared" si="21"/>
        <v xml:space="preserve"> </v>
      </c>
      <c r="I454" s="9"/>
    </row>
    <row r="455" spans="2:9" x14ac:dyDescent="0.45">
      <c r="B455" s="1"/>
      <c r="H455" s="9" t="str">
        <f t="shared" si="21"/>
        <v xml:space="preserve"> </v>
      </c>
      <c r="I455" s="9"/>
    </row>
    <row r="456" spans="2:9" x14ac:dyDescent="0.45">
      <c r="B456" s="1"/>
      <c r="H456" s="9" t="str">
        <f t="shared" si="21"/>
        <v xml:space="preserve"> </v>
      </c>
      <c r="I456" s="9"/>
    </row>
    <row r="457" spans="2:9" x14ac:dyDescent="0.45">
      <c r="B457" s="1"/>
      <c r="H457" s="9" t="str">
        <f t="shared" si="21"/>
        <v xml:space="preserve"> </v>
      </c>
      <c r="I457" s="9"/>
    </row>
    <row r="458" spans="2:9" x14ac:dyDescent="0.45">
      <c r="B458" s="1"/>
      <c r="H458" s="9" t="str">
        <f t="shared" si="21"/>
        <v xml:space="preserve"> </v>
      </c>
      <c r="I458" s="9"/>
    </row>
    <row r="459" spans="2:9" x14ac:dyDescent="0.45">
      <c r="B459" s="1"/>
      <c r="H459" s="9" t="str">
        <f t="shared" si="21"/>
        <v xml:space="preserve"> </v>
      </c>
      <c r="I459" s="9"/>
    </row>
    <row r="460" spans="2:9" x14ac:dyDescent="0.45">
      <c r="B460" s="1"/>
      <c r="H460" s="9" t="str">
        <f t="shared" si="21"/>
        <v xml:space="preserve"> </v>
      </c>
      <c r="I460" s="9"/>
    </row>
    <row r="461" spans="2:9" x14ac:dyDescent="0.45">
      <c r="B461" s="1"/>
      <c r="H461" s="9" t="str">
        <f t="shared" si="21"/>
        <v xml:space="preserve"> </v>
      </c>
      <c r="I461" s="9"/>
    </row>
    <row r="462" spans="2:9" x14ac:dyDescent="0.45">
      <c r="B462" s="1"/>
      <c r="H462" s="9" t="str">
        <f t="shared" si="21"/>
        <v xml:space="preserve"> </v>
      </c>
      <c r="I462" s="9"/>
    </row>
    <row r="463" spans="2:9" x14ac:dyDescent="0.45">
      <c r="B463" s="1"/>
      <c r="H463" s="9" t="str">
        <f t="shared" si="21"/>
        <v xml:space="preserve"> </v>
      </c>
      <c r="I463" s="9"/>
    </row>
    <row r="464" spans="2:9" x14ac:dyDescent="0.45">
      <c r="B464" s="1"/>
      <c r="H464" s="9" t="str">
        <f t="shared" si="21"/>
        <v xml:space="preserve"> </v>
      </c>
      <c r="I464" s="9"/>
    </row>
    <row r="465" spans="2:9" x14ac:dyDescent="0.45">
      <c r="B465" s="1"/>
      <c r="H465" s="9" t="str">
        <f t="shared" si="21"/>
        <v xml:space="preserve"> </v>
      </c>
      <c r="I465" s="9"/>
    </row>
    <row r="466" spans="2:9" x14ac:dyDescent="0.45">
      <c r="B466" s="1"/>
      <c r="H466" s="9" t="str">
        <f t="shared" si="21"/>
        <v xml:space="preserve"> </v>
      </c>
      <c r="I466" s="9"/>
    </row>
    <row r="467" spans="2:9" x14ac:dyDescent="0.45">
      <c r="H467" s="9" t="str">
        <f t="shared" si="21"/>
        <v xml:space="preserve"> </v>
      </c>
      <c r="I467" s="9"/>
    </row>
    <row r="468" spans="2:9" x14ac:dyDescent="0.45">
      <c r="H468" s="9" t="str">
        <f t="shared" si="21"/>
        <v xml:space="preserve"> </v>
      </c>
      <c r="I468" s="9"/>
    </row>
    <row r="469" spans="2:9" x14ac:dyDescent="0.45">
      <c r="H469" s="9" t="str">
        <f t="shared" si="21"/>
        <v xml:space="preserve"> </v>
      </c>
      <c r="I469" s="9"/>
    </row>
    <row r="470" spans="2:9" x14ac:dyDescent="0.45">
      <c r="H470" s="9" t="str">
        <f t="shared" si="21"/>
        <v xml:space="preserve"> </v>
      </c>
      <c r="I470" s="9"/>
    </row>
    <row r="471" spans="2:9" x14ac:dyDescent="0.45">
      <c r="H471" s="9" t="str">
        <f t="shared" si="21"/>
        <v xml:space="preserve"> </v>
      </c>
      <c r="I471" s="9"/>
    </row>
    <row r="472" spans="2:9" x14ac:dyDescent="0.45">
      <c r="H472" s="9" t="str">
        <f t="shared" si="21"/>
        <v xml:space="preserve"> </v>
      </c>
      <c r="I472" s="9"/>
    </row>
    <row r="473" spans="2:9" x14ac:dyDescent="0.45">
      <c r="H473" s="9" t="str">
        <f t="shared" ref="H473:H510" si="22">IF(E473&gt;0,E473-F473," ")</f>
        <v xml:space="preserve"> </v>
      </c>
      <c r="I473" s="9"/>
    </row>
    <row r="474" spans="2:9" x14ac:dyDescent="0.45">
      <c r="H474" s="9" t="str">
        <f t="shared" si="22"/>
        <v xml:space="preserve"> </v>
      </c>
      <c r="I474" s="9"/>
    </row>
    <row r="475" spans="2:9" x14ac:dyDescent="0.45">
      <c r="H475" s="9" t="str">
        <f t="shared" si="22"/>
        <v xml:space="preserve"> </v>
      </c>
      <c r="I475" s="9"/>
    </row>
    <row r="476" spans="2:9" x14ac:dyDescent="0.45">
      <c r="H476" s="9" t="str">
        <f t="shared" si="22"/>
        <v xml:space="preserve"> </v>
      </c>
      <c r="I476" s="9"/>
    </row>
    <row r="477" spans="2:9" x14ac:dyDescent="0.45">
      <c r="H477" s="9" t="str">
        <f t="shared" si="22"/>
        <v xml:space="preserve"> </v>
      </c>
      <c r="I477" s="9"/>
    </row>
    <row r="478" spans="2:9" x14ac:dyDescent="0.45">
      <c r="H478" s="9" t="str">
        <f t="shared" si="22"/>
        <v xml:space="preserve"> </v>
      </c>
      <c r="I478" s="9"/>
    </row>
    <row r="479" spans="2:9" x14ac:dyDescent="0.45">
      <c r="H479" s="9" t="str">
        <f t="shared" si="22"/>
        <v xml:space="preserve"> </v>
      </c>
      <c r="I479" s="9"/>
    </row>
    <row r="480" spans="2:9" x14ac:dyDescent="0.45">
      <c r="H480" s="9" t="str">
        <f t="shared" si="22"/>
        <v xml:space="preserve"> </v>
      </c>
      <c r="I480" s="9"/>
    </row>
    <row r="481" spans="8:9" x14ac:dyDescent="0.45">
      <c r="H481" s="9" t="str">
        <f t="shared" si="22"/>
        <v xml:space="preserve"> </v>
      </c>
      <c r="I481" s="9"/>
    </row>
    <row r="482" spans="8:9" x14ac:dyDescent="0.45">
      <c r="H482" s="9" t="str">
        <f t="shared" si="22"/>
        <v xml:space="preserve"> </v>
      </c>
      <c r="I482" s="9"/>
    </row>
    <row r="483" spans="8:9" x14ac:dyDescent="0.45">
      <c r="H483" s="9" t="str">
        <f t="shared" si="22"/>
        <v xml:space="preserve"> </v>
      </c>
      <c r="I483" s="9"/>
    </row>
    <row r="484" spans="8:9" x14ac:dyDescent="0.45">
      <c r="H484" s="9" t="str">
        <f t="shared" si="22"/>
        <v xml:space="preserve"> </v>
      </c>
      <c r="I484" s="9"/>
    </row>
    <row r="485" spans="8:9" x14ac:dyDescent="0.45">
      <c r="H485" s="9" t="str">
        <f t="shared" si="22"/>
        <v xml:space="preserve"> </v>
      </c>
      <c r="I485" s="9"/>
    </row>
    <row r="486" spans="8:9" x14ac:dyDescent="0.45">
      <c r="H486" s="9" t="str">
        <f t="shared" si="22"/>
        <v xml:space="preserve"> </v>
      </c>
      <c r="I486" s="9"/>
    </row>
    <row r="487" spans="8:9" x14ac:dyDescent="0.45">
      <c r="H487" s="9" t="str">
        <f t="shared" si="22"/>
        <v xml:space="preserve"> </v>
      </c>
      <c r="I487" s="9"/>
    </row>
    <row r="488" spans="8:9" x14ac:dyDescent="0.45">
      <c r="H488" s="9" t="str">
        <f t="shared" si="22"/>
        <v xml:space="preserve"> </v>
      </c>
      <c r="I488" s="9"/>
    </row>
    <row r="489" spans="8:9" x14ac:dyDescent="0.45">
      <c r="H489" s="9" t="str">
        <f t="shared" si="22"/>
        <v xml:space="preserve"> </v>
      </c>
      <c r="I489" s="9"/>
    </row>
    <row r="490" spans="8:9" x14ac:dyDescent="0.45">
      <c r="H490" s="9" t="str">
        <f t="shared" si="22"/>
        <v xml:space="preserve"> </v>
      </c>
      <c r="I490" s="9"/>
    </row>
    <row r="491" spans="8:9" x14ac:dyDescent="0.45">
      <c r="H491" s="9" t="str">
        <f t="shared" si="22"/>
        <v xml:space="preserve"> </v>
      </c>
      <c r="I491" s="9"/>
    </row>
    <row r="492" spans="8:9" x14ac:dyDescent="0.45">
      <c r="H492" s="9" t="str">
        <f t="shared" si="22"/>
        <v xml:space="preserve"> </v>
      </c>
      <c r="I492" s="9"/>
    </row>
    <row r="493" spans="8:9" x14ac:dyDescent="0.45">
      <c r="H493" s="9" t="str">
        <f t="shared" si="22"/>
        <v xml:space="preserve"> </v>
      </c>
      <c r="I493" s="9"/>
    </row>
    <row r="494" spans="8:9" x14ac:dyDescent="0.45">
      <c r="H494" s="9" t="str">
        <f t="shared" si="22"/>
        <v xml:space="preserve"> </v>
      </c>
      <c r="I494" s="9"/>
    </row>
    <row r="495" spans="8:9" x14ac:dyDescent="0.45">
      <c r="H495" s="9" t="str">
        <f t="shared" si="22"/>
        <v xml:space="preserve"> </v>
      </c>
      <c r="I495" s="9"/>
    </row>
    <row r="496" spans="8:9" x14ac:dyDescent="0.45">
      <c r="H496" s="9" t="str">
        <f t="shared" si="22"/>
        <v xml:space="preserve"> </v>
      </c>
      <c r="I496" s="9"/>
    </row>
    <row r="497" spans="8:9" x14ac:dyDescent="0.45">
      <c r="H497" s="9" t="str">
        <f t="shared" si="22"/>
        <v xml:space="preserve"> </v>
      </c>
      <c r="I497" s="9"/>
    </row>
    <row r="498" spans="8:9" x14ac:dyDescent="0.45">
      <c r="H498" s="9" t="str">
        <f t="shared" si="22"/>
        <v xml:space="preserve"> </v>
      </c>
      <c r="I498" s="9"/>
    </row>
    <row r="499" spans="8:9" x14ac:dyDescent="0.45">
      <c r="H499" s="9" t="str">
        <f t="shared" si="22"/>
        <v xml:space="preserve"> </v>
      </c>
      <c r="I499" s="9"/>
    </row>
    <row r="500" spans="8:9" x14ac:dyDescent="0.45">
      <c r="H500" s="9" t="str">
        <f t="shared" si="22"/>
        <v xml:space="preserve"> </v>
      </c>
      <c r="I500" s="9"/>
    </row>
    <row r="501" spans="8:9" x14ac:dyDescent="0.45">
      <c r="H501" s="9" t="str">
        <f t="shared" si="22"/>
        <v xml:space="preserve"> </v>
      </c>
      <c r="I501" s="9"/>
    </row>
    <row r="502" spans="8:9" x14ac:dyDescent="0.45">
      <c r="H502" s="9" t="str">
        <f t="shared" si="22"/>
        <v xml:space="preserve"> </v>
      </c>
      <c r="I502" s="9"/>
    </row>
    <row r="503" spans="8:9" x14ac:dyDescent="0.45">
      <c r="H503" s="9" t="str">
        <f t="shared" si="22"/>
        <v xml:space="preserve"> </v>
      </c>
      <c r="I503" s="9"/>
    </row>
    <row r="504" spans="8:9" x14ac:dyDescent="0.45">
      <c r="H504" s="9" t="str">
        <f t="shared" si="22"/>
        <v xml:space="preserve"> </v>
      </c>
      <c r="I504" s="9"/>
    </row>
    <row r="505" spans="8:9" x14ac:dyDescent="0.45">
      <c r="H505" s="9" t="str">
        <f t="shared" si="22"/>
        <v xml:space="preserve"> </v>
      </c>
      <c r="I505" s="9"/>
    </row>
    <row r="506" spans="8:9" x14ac:dyDescent="0.45">
      <c r="H506" s="9" t="str">
        <f t="shared" si="22"/>
        <v xml:space="preserve"> </v>
      </c>
      <c r="I506" s="9"/>
    </row>
    <row r="507" spans="8:9" x14ac:dyDescent="0.45">
      <c r="H507" s="9" t="str">
        <f t="shared" si="22"/>
        <v xml:space="preserve"> </v>
      </c>
      <c r="I507" s="9"/>
    </row>
    <row r="508" spans="8:9" x14ac:dyDescent="0.45">
      <c r="H508" s="9" t="str">
        <f t="shared" si="22"/>
        <v xml:space="preserve"> </v>
      </c>
      <c r="I508" s="9"/>
    </row>
    <row r="509" spans="8:9" x14ac:dyDescent="0.45">
      <c r="H509" s="9" t="str">
        <f t="shared" si="22"/>
        <v xml:space="preserve"> </v>
      </c>
      <c r="I509" s="9"/>
    </row>
    <row r="510" spans="8:9" x14ac:dyDescent="0.45">
      <c r="H510" s="9" t="str">
        <f t="shared" si="22"/>
        <v xml:space="preserve"> </v>
      </c>
      <c r="I510" s="9"/>
    </row>
  </sheetData>
  <protectedRanges>
    <protectedRange sqref="B8:G408 I8:I408" name="Plage1"/>
  </protectedRanges>
  <conditionalFormatting sqref="C29:G363 I29:I363 B7:I28">
    <cfRule type="expression" dxfId="11" priority="10" stopIfTrue="1">
      <formula>AND($K7&gt;=$F$1,$K7&lt;$F$2)</formula>
    </cfRule>
    <cfRule type="expression" dxfId="10" priority="11" stopIfTrue="1">
      <formula>AND($K7&gt;=$F$2,$K7&lt;$F$3)</formula>
    </cfRule>
    <cfRule type="expression" dxfId="9" priority="12" stopIfTrue="1">
      <formula>$K7&gt;=$F$3</formula>
    </cfRule>
  </conditionalFormatting>
  <conditionalFormatting sqref="I364:I408">
    <cfRule type="expression" dxfId="8" priority="7" stopIfTrue="1">
      <formula>AND($K364&gt;=$F$1,$K364&lt;$F$2)</formula>
    </cfRule>
    <cfRule type="expression" dxfId="7" priority="8" stopIfTrue="1">
      <formula>AND($K364&gt;=$F$2,$K364&lt;$F$3)</formula>
    </cfRule>
    <cfRule type="expression" dxfId="6" priority="9" stopIfTrue="1">
      <formula>$K364&gt;=$F$3</formula>
    </cfRule>
  </conditionalFormatting>
  <conditionalFormatting sqref="H29:H408">
    <cfRule type="expression" dxfId="5" priority="4" stopIfTrue="1">
      <formula>AND($K29&gt;=$F$1,$K29&lt;$F$2)</formula>
    </cfRule>
    <cfRule type="expression" dxfId="4" priority="5" stopIfTrue="1">
      <formula>AND($K29&gt;=$F$2,$K29&lt;$F$3)</formula>
    </cfRule>
    <cfRule type="expression" dxfId="3" priority="6" stopIfTrue="1">
      <formula>$K29&gt;=$F$3</formula>
    </cfRule>
  </conditionalFormatting>
  <conditionalFormatting sqref="B29:B466">
    <cfRule type="expression" dxfId="2" priority="1" stopIfTrue="1">
      <formula>AND($K29&gt;=$F$1,$K29&lt;$F$2)</formula>
    </cfRule>
    <cfRule type="expression" dxfId="1" priority="2" stopIfTrue="1">
      <formula>AND($K29&gt;=$F$2,$K29&lt;$F$3)</formula>
    </cfRule>
    <cfRule type="expression" dxfId="0" priority="3" stopIfTrue="1">
      <formula>$K29&gt;=$F$3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"/>
  <dimension ref="A1:H15"/>
  <sheetViews>
    <sheetView workbookViewId="0">
      <selection activeCell="D8" sqref="D8"/>
    </sheetView>
  </sheetViews>
  <sheetFormatPr baseColWidth="10" defaultRowHeight="14.25" x14ac:dyDescent="0.45"/>
  <cols>
    <col min="4" max="4" width="12" bestFit="1" customWidth="1"/>
    <col min="8" max="8" width="12" bestFit="1" customWidth="1"/>
  </cols>
  <sheetData>
    <row r="1" spans="1:8" x14ac:dyDescent="0.45">
      <c r="A1" t="s">
        <v>85</v>
      </c>
    </row>
    <row r="3" spans="1:8" x14ac:dyDescent="0.45">
      <c r="D3" t="s">
        <v>88</v>
      </c>
      <c r="F3" t="s">
        <v>77</v>
      </c>
      <c r="G3" t="s">
        <v>76</v>
      </c>
      <c r="H3" t="s">
        <v>84</v>
      </c>
    </row>
    <row r="4" spans="1:8" x14ac:dyDescent="0.45">
      <c r="A4" t="s">
        <v>86</v>
      </c>
      <c r="D4" s="6">
        <f>10093.84/1.095/1.05</f>
        <v>8779.1606871058921</v>
      </c>
      <c r="E4" s="6"/>
      <c r="F4" s="6">
        <f>D4*0.05</f>
        <v>438.95803435529461</v>
      </c>
      <c r="G4" s="6">
        <f>(D4+F4)*0.095</f>
        <v>875.72127853881284</v>
      </c>
      <c r="H4" s="9">
        <f>G4+F4+D4</f>
        <v>10093.84</v>
      </c>
    </row>
    <row r="5" spans="1:8" x14ac:dyDescent="0.45">
      <c r="A5" t="s">
        <v>87</v>
      </c>
      <c r="D5" s="6">
        <f>8336.68/1.095/1.05</f>
        <v>7250.8632311372039</v>
      </c>
      <c r="E5" s="6"/>
      <c r="F5" s="6">
        <f>D5*0.05</f>
        <v>362.54316155686024</v>
      </c>
      <c r="G5" s="6">
        <f>(D5+F5)*0.095</f>
        <v>723.27360730593614</v>
      </c>
      <c r="H5" s="9">
        <f>G5+F5+D5</f>
        <v>8336.68</v>
      </c>
    </row>
    <row r="6" spans="1:8" x14ac:dyDescent="0.45">
      <c r="D6" s="5"/>
      <c r="E6" s="5"/>
      <c r="F6" s="5"/>
      <c r="G6" s="5"/>
      <c r="H6" s="5"/>
    </row>
    <row r="8" spans="1:8" x14ac:dyDescent="0.45">
      <c r="D8" s="9">
        <f>D4+D5</f>
        <v>16030.023918243096</v>
      </c>
      <c r="F8" s="9">
        <f>F4+F5</f>
        <v>801.5011959121548</v>
      </c>
      <c r="G8" s="9">
        <f>G4+G5</f>
        <v>1598.994885844749</v>
      </c>
      <c r="H8" s="9">
        <f>H4+H5</f>
        <v>18430.52</v>
      </c>
    </row>
    <row r="14" spans="1:8" x14ac:dyDescent="0.45">
      <c r="B14" s="1">
        <v>10093.84</v>
      </c>
    </row>
    <row r="15" spans="1:8" x14ac:dyDescent="0.45">
      <c r="B15" s="1">
        <v>8336.68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5"/>
  <dimension ref="A1:H42"/>
  <sheetViews>
    <sheetView workbookViewId="0">
      <selection activeCell="C3" sqref="C3"/>
    </sheetView>
  </sheetViews>
  <sheetFormatPr baseColWidth="10" defaultRowHeight="14.25" x14ac:dyDescent="0.45"/>
  <sheetData>
    <row r="1" spans="1:8" x14ac:dyDescent="0.45">
      <c r="A1" t="s">
        <v>0</v>
      </c>
    </row>
    <row r="2" spans="1:8" x14ac:dyDescent="0.45">
      <c r="A2" t="s">
        <v>41</v>
      </c>
    </row>
    <row r="3" spans="1:8" x14ac:dyDescent="0.45">
      <c r="A3" t="s">
        <v>42</v>
      </c>
    </row>
    <row r="5" spans="1:8" x14ac:dyDescent="0.45">
      <c r="A5" s="52" t="s">
        <v>43</v>
      </c>
      <c r="H5" s="53" t="e">
        <f>#REF!</f>
        <v>#REF!</v>
      </c>
    </row>
    <row r="7" spans="1:8" x14ac:dyDescent="0.45">
      <c r="A7" s="52" t="s">
        <v>44</v>
      </c>
    </row>
    <row r="9" spans="1:8" x14ac:dyDescent="0.45">
      <c r="A9" t="s">
        <v>45</v>
      </c>
      <c r="F9" s="53">
        <v>0</v>
      </c>
      <c r="G9" s="53"/>
      <c r="H9" s="53"/>
    </row>
    <row r="10" spans="1:8" x14ac:dyDescent="0.45">
      <c r="F10" s="53"/>
      <c r="G10" s="53"/>
      <c r="H10" s="53"/>
    </row>
    <row r="11" spans="1:8" x14ac:dyDescent="0.45">
      <c r="A11" t="s">
        <v>46</v>
      </c>
      <c r="F11" s="53" t="e">
        <f>#REF!</f>
        <v>#REF!</v>
      </c>
      <c r="G11" s="53"/>
      <c r="H11" s="53"/>
    </row>
    <row r="12" spans="1:8" x14ac:dyDescent="0.45">
      <c r="F12" s="53"/>
      <c r="G12" s="53"/>
      <c r="H12" s="53"/>
    </row>
    <row r="13" spans="1:8" x14ac:dyDescent="0.45">
      <c r="A13" t="s">
        <v>47</v>
      </c>
      <c r="F13" s="54"/>
      <c r="G13" s="53"/>
      <c r="H13" s="53"/>
    </row>
    <row r="14" spans="1:8" x14ac:dyDescent="0.45">
      <c r="F14" s="53"/>
      <c r="G14" s="53"/>
      <c r="H14" s="53"/>
    </row>
    <row r="15" spans="1:8" x14ac:dyDescent="0.45">
      <c r="F15" s="53" t="e">
        <f>F9+F11-F13</f>
        <v>#REF!</v>
      </c>
      <c r="G15" s="53"/>
      <c r="H15" s="53"/>
    </row>
    <row r="16" spans="1:8" x14ac:dyDescent="0.45">
      <c r="F16" s="53"/>
      <c r="G16" s="53"/>
      <c r="H16" s="53"/>
    </row>
    <row r="17" spans="1:8" x14ac:dyDescent="0.45">
      <c r="A17" t="s">
        <v>48</v>
      </c>
      <c r="F17" s="53" t="e">
        <f>#REF!</f>
        <v>#REF!</v>
      </c>
      <c r="G17" s="53"/>
      <c r="H17" s="53"/>
    </row>
    <row r="18" spans="1:8" x14ac:dyDescent="0.45">
      <c r="A18" t="s">
        <v>49</v>
      </c>
      <c r="F18" s="54" t="e">
        <f>#REF!</f>
        <v>#REF!</v>
      </c>
      <c r="G18" s="53"/>
      <c r="H18" s="53"/>
    </row>
    <row r="19" spans="1:8" x14ac:dyDescent="0.45">
      <c r="F19" s="53"/>
      <c r="G19" s="53"/>
      <c r="H19" s="53" t="e">
        <f>F15+F17+F18</f>
        <v>#REF!</v>
      </c>
    </row>
    <row r="20" spans="1:8" x14ac:dyDescent="0.45">
      <c r="F20" s="53"/>
      <c r="G20" s="53"/>
      <c r="H20" s="53"/>
    </row>
    <row r="21" spans="1:8" x14ac:dyDescent="0.45">
      <c r="A21" s="52" t="s">
        <v>50</v>
      </c>
      <c r="F21" s="53"/>
      <c r="G21" s="53"/>
      <c r="H21" s="53" t="e">
        <f>H5-H19</f>
        <v>#REF!</v>
      </c>
    </row>
    <row r="22" spans="1:8" x14ac:dyDescent="0.45">
      <c r="F22" s="53"/>
      <c r="G22" s="53"/>
      <c r="H22" s="53"/>
    </row>
    <row r="23" spans="1:8" x14ac:dyDescent="0.45">
      <c r="F23" s="53"/>
      <c r="G23" s="53"/>
      <c r="H23" s="53"/>
    </row>
    <row r="24" spans="1:8" x14ac:dyDescent="0.45">
      <c r="A24" s="52" t="s">
        <v>51</v>
      </c>
      <c r="F24" s="53"/>
      <c r="G24" s="53"/>
      <c r="H24" s="53"/>
    </row>
    <row r="25" spans="1:8" x14ac:dyDescent="0.45">
      <c r="F25" s="53"/>
      <c r="G25" s="53"/>
      <c r="H25" s="53"/>
    </row>
    <row r="26" spans="1:8" x14ac:dyDescent="0.45">
      <c r="A26" t="s">
        <v>8</v>
      </c>
      <c r="F26" s="53" t="e">
        <f>#REF!</f>
        <v>#REF!</v>
      </c>
      <c r="G26" s="53"/>
      <c r="H26" s="53"/>
    </row>
    <row r="27" spans="1:8" x14ac:dyDescent="0.45">
      <c r="A27" t="s">
        <v>9</v>
      </c>
      <c r="F27" s="53" t="e">
        <f>#REF!</f>
        <v>#REF!</v>
      </c>
      <c r="G27" s="53"/>
      <c r="H27" s="53"/>
    </row>
    <row r="28" spans="1:8" x14ac:dyDescent="0.45">
      <c r="A28" t="s">
        <v>10</v>
      </c>
      <c r="F28" s="53" t="e">
        <f>#REF!</f>
        <v>#REF!</v>
      </c>
      <c r="G28" s="53"/>
      <c r="H28" s="53"/>
    </row>
    <row r="29" spans="1:8" x14ac:dyDescent="0.45">
      <c r="A29" t="s">
        <v>52</v>
      </c>
      <c r="F29" s="53" t="e">
        <f>#REF!</f>
        <v>#REF!</v>
      </c>
      <c r="G29" s="53"/>
      <c r="H29" s="53"/>
    </row>
    <row r="30" spans="1:8" x14ac:dyDescent="0.45">
      <c r="A30" t="s">
        <v>11</v>
      </c>
      <c r="F30" s="53" t="e">
        <f>#REF!</f>
        <v>#REF!</v>
      </c>
      <c r="G30" s="53"/>
      <c r="H30" s="53"/>
    </row>
    <row r="31" spans="1:8" x14ac:dyDescent="0.45">
      <c r="A31" t="s">
        <v>53</v>
      </c>
      <c r="F31" s="53" t="e">
        <f>#REF!</f>
        <v>#REF!</v>
      </c>
      <c r="G31" s="53"/>
      <c r="H31" s="53"/>
    </row>
    <row r="32" spans="1:8" x14ac:dyDescent="0.45">
      <c r="A32" t="s">
        <v>54</v>
      </c>
      <c r="F32" s="53" t="e">
        <f>#REF!</f>
        <v>#REF!</v>
      </c>
      <c r="G32" s="53"/>
      <c r="H32" s="53"/>
    </row>
    <row r="33" spans="1:8" x14ac:dyDescent="0.45">
      <c r="A33" t="s">
        <v>55</v>
      </c>
      <c r="F33" s="54"/>
      <c r="G33" s="53"/>
      <c r="H33" s="53"/>
    </row>
    <row r="34" spans="1:8" x14ac:dyDescent="0.45">
      <c r="F34" s="53"/>
      <c r="G34" s="53"/>
      <c r="H34" s="53"/>
    </row>
    <row r="35" spans="1:8" x14ac:dyDescent="0.45">
      <c r="A35" t="s">
        <v>56</v>
      </c>
      <c r="F35" s="53"/>
      <c r="G35" s="53"/>
      <c r="H35" s="54" t="e">
        <f>SUM(F26:F33)</f>
        <v>#REF!</v>
      </c>
    </row>
    <row r="36" spans="1:8" x14ac:dyDescent="0.45">
      <c r="F36" s="53"/>
      <c r="G36" s="53"/>
      <c r="H36" s="53"/>
    </row>
    <row r="37" spans="1:8" x14ac:dyDescent="0.45">
      <c r="A37" t="s">
        <v>57</v>
      </c>
      <c r="F37" s="53"/>
      <c r="G37" s="53"/>
      <c r="H37" s="53" t="e">
        <f>H21-H35</f>
        <v>#REF!</v>
      </c>
    </row>
    <row r="38" spans="1:8" x14ac:dyDescent="0.45">
      <c r="F38" s="53"/>
      <c r="G38" s="53"/>
      <c r="H38" s="53"/>
    </row>
    <row r="39" spans="1:8" x14ac:dyDescent="0.45">
      <c r="A39" t="s">
        <v>58</v>
      </c>
      <c r="F39" s="53"/>
      <c r="G39" s="53"/>
      <c r="H39" s="54"/>
    </row>
    <row r="40" spans="1:8" x14ac:dyDescent="0.45">
      <c r="F40" s="53"/>
      <c r="G40" s="53"/>
      <c r="H40" s="53"/>
    </row>
    <row r="41" spans="1:8" ht="14.65" thickBot="1" x14ac:dyDescent="0.5">
      <c r="A41" t="s">
        <v>59</v>
      </c>
      <c r="F41" s="53"/>
      <c r="G41" s="53"/>
      <c r="H41" s="55" t="e">
        <f>H37-H39</f>
        <v>#REF!</v>
      </c>
    </row>
    <row r="42" spans="1:8" ht="14.65" thickTop="1" x14ac:dyDescent="0.4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6"/>
  <dimension ref="A1:G15"/>
  <sheetViews>
    <sheetView workbookViewId="0">
      <selection sqref="A1:A3"/>
    </sheetView>
  </sheetViews>
  <sheetFormatPr baseColWidth="10" defaultRowHeight="14.25" x14ac:dyDescent="0.45"/>
  <cols>
    <col min="7" max="7" width="15.73046875" customWidth="1"/>
  </cols>
  <sheetData>
    <row r="1" spans="1:7" x14ac:dyDescent="0.45">
      <c r="A1" t="s">
        <v>0</v>
      </c>
    </row>
    <row r="2" spans="1:7" x14ac:dyDescent="0.45">
      <c r="A2" t="s">
        <v>60</v>
      </c>
    </row>
    <row r="3" spans="1:7" x14ac:dyDescent="0.45">
      <c r="A3" t="s">
        <v>42</v>
      </c>
    </row>
    <row r="6" spans="1:7" x14ac:dyDescent="0.45">
      <c r="A6" t="s">
        <v>61</v>
      </c>
      <c r="G6" s="53">
        <v>0</v>
      </c>
    </row>
    <row r="7" spans="1:7" x14ac:dyDescent="0.45">
      <c r="G7" s="53"/>
    </row>
    <row r="8" spans="1:7" x14ac:dyDescent="0.45">
      <c r="A8" t="s">
        <v>59</v>
      </c>
      <c r="G8" s="54" t="e">
        <f>'ETAT RESULTAT'!H41</f>
        <v>#REF!</v>
      </c>
    </row>
    <row r="9" spans="1:7" x14ac:dyDescent="0.45">
      <c r="G9" s="53"/>
    </row>
    <row r="10" spans="1:7" x14ac:dyDescent="0.45">
      <c r="G10" s="53" t="e">
        <f>G6+G8</f>
        <v>#REF!</v>
      </c>
    </row>
    <row r="11" spans="1:7" x14ac:dyDescent="0.45">
      <c r="G11" s="53"/>
    </row>
    <row r="12" spans="1:7" x14ac:dyDescent="0.45">
      <c r="A12" t="s">
        <v>62</v>
      </c>
      <c r="G12" s="54"/>
    </row>
    <row r="13" spans="1:7" x14ac:dyDescent="0.45">
      <c r="G13" s="53"/>
    </row>
    <row r="14" spans="1:7" ht="14.65" thickBot="1" x14ac:dyDescent="0.5">
      <c r="A14" t="s">
        <v>63</v>
      </c>
      <c r="G14" s="55" t="e">
        <f>G10-G12</f>
        <v>#REF!</v>
      </c>
    </row>
    <row r="15" spans="1:7" ht="14.65" thickTop="1" x14ac:dyDescent="0.4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7"/>
  <dimension ref="A1:G41"/>
  <sheetViews>
    <sheetView workbookViewId="0">
      <selection activeCell="D30" sqref="D30"/>
    </sheetView>
  </sheetViews>
  <sheetFormatPr baseColWidth="10" defaultRowHeight="14.25" x14ac:dyDescent="0.45"/>
  <sheetData>
    <row r="1" spans="1:7" x14ac:dyDescent="0.45">
      <c r="A1" t="s">
        <v>0</v>
      </c>
    </row>
    <row r="2" spans="1:7" x14ac:dyDescent="0.45">
      <c r="A2" t="s">
        <v>6</v>
      </c>
    </row>
    <row r="3" spans="1:7" x14ac:dyDescent="0.45">
      <c r="A3" t="s">
        <v>64</v>
      </c>
    </row>
    <row r="5" spans="1:7" x14ac:dyDescent="0.45">
      <c r="E5" s="53"/>
      <c r="F5" s="53"/>
      <c r="G5" s="53"/>
    </row>
    <row r="6" spans="1:7" x14ac:dyDescent="0.45">
      <c r="A6" s="52" t="s">
        <v>65</v>
      </c>
      <c r="E6" s="53"/>
      <c r="F6" s="53"/>
      <c r="G6" s="53"/>
    </row>
    <row r="7" spans="1:7" x14ac:dyDescent="0.45">
      <c r="A7" t="s">
        <v>66</v>
      </c>
      <c r="E7" s="53"/>
      <c r="F7" s="53"/>
      <c r="G7" s="53"/>
    </row>
    <row r="8" spans="1:7" x14ac:dyDescent="0.45">
      <c r="A8" t="s">
        <v>2</v>
      </c>
      <c r="E8" s="53"/>
      <c r="F8" s="53"/>
      <c r="G8" s="53"/>
    </row>
    <row r="9" spans="1:7" x14ac:dyDescent="0.45">
      <c r="A9" t="s">
        <v>67</v>
      </c>
      <c r="E9" s="53"/>
      <c r="F9" s="53"/>
      <c r="G9" s="53"/>
    </row>
    <row r="10" spans="1:7" x14ac:dyDescent="0.45">
      <c r="A10" t="s">
        <v>68</v>
      </c>
      <c r="E10" s="54"/>
      <c r="F10" s="53"/>
      <c r="G10" s="53"/>
    </row>
    <row r="11" spans="1:7" x14ac:dyDescent="0.45">
      <c r="E11" s="53"/>
      <c r="F11" s="53"/>
      <c r="G11" s="53"/>
    </row>
    <row r="12" spans="1:7" x14ac:dyDescent="0.45">
      <c r="E12" s="53">
        <f>SUM(E8:E10)</f>
        <v>0</v>
      </c>
      <c r="F12" s="53"/>
      <c r="G12" s="53"/>
    </row>
    <row r="13" spans="1:7" x14ac:dyDescent="0.45">
      <c r="E13" s="53"/>
      <c r="F13" s="53"/>
      <c r="G13" s="53"/>
    </row>
    <row r="14" spans="1:7" x14ac:dyDescent="0.45">
      <c r="A14" t="s">
        <v>5</v>
      </c>
      <c r="E14" s="54"/>
      <c r="F14" s="53"/>
      <c r="G14" s="53"/>
    </row>
    <row r="15" spans="1:7" x14ac:dyDescent="0.45">
      <c r="E15" s="53"/>
      <c r="F15" s="53"/>
      <c r="G15" s="53"/>
    </row>
    <row r="16" spans="1:7" ht="14.65" thickBot="1" x14ac:dyDescent="0.5">
      <c r="E16" s="53"/>
      <c r="F16" s="57">
        <f>SUM(E12:E14)</f>
        <v>0</v>
      </c>
      <c r="G16" s="53"/>
    </row>
    <row r="17" spans="1:7" ht="14.65" thickTop="1" x14ac:dyDescent="0.45">
      <c r="E17" s="53"/>
      <c r="F17" s="53"/>
      <c r="G17" s="53"/>
    </row>
    <row r="18" spans="1:7" x14ac:dyDescent="0.45">
      <c r="A18" s="52" t="s">
        <v>69</v>
      </c>
      <c r="E18" s="53"/>
      <c r="F18" s="53"/>
      <c r="G18" s="53"/>
    </row>
    <row r="19" spans="1:7" x14ac:dyDescent="0.45">
      <c r="A19" t="s">
        <v>66</v>
      </c>
      <c r="E19" s="53"/>
      <c r="F19" s="53"/>
      <c r="G19" s="53"/>
    </row>
    <row r="20" spans="1:7" x14ac:dyDescent="0.45">
      <c r="A20" t="s">
        <v>70</v>
      </c>
      <c r="E20" s="53"/>
      <c r="F20" s="53"/>
      <c r="G20" s="53"/>
    </row>
    <row r="21" spans="1:7" x14ac:dyDescent="0.45">
      <c r="A21" t="s">
        <v>71</v>
      </c>
      <c r="E21" s="53"/>
      <c r="F21" s="53"/>
      <c r="G21" s="53"/>
    </row>
    <row r="22" spans="1:7" x14ac:dyDescent="0.45">
      <c r="A22" t="s">
        <v>72</v>
      </c>
      <c r="E22" s="54"/>
      <c r="F22" s="53"/>
      <c r="G22" s="53"/>
    </row>
    <row r="23" spans="1:7" x14ac:dyDescent="0.45">
      <c r="E23" s="53"/>
      <c r="F23" s="53"/>
      <c r="G23" s="53"/>
    </row>
    <row r="24" spans="1:7" x14ac:dyDescent="0.45">
      <c r="E24" s="53">
        <f>SUM(E20:E22)</f>
        <v>0</v>
      </c>
      <c r="F24" s="53"/>
      <c r="G24" s="53"/>
    </row>
    <row r="25" spans="1:7" x14ac:dyDescent="0.45">
      <c r="E25" s="53"/>
      <c r="F25" s="53"/>
      <c r="G25" s="53"/>
    </row>
    <row r="26" spans="1:7" x14ac:dyDescent="0.45">
      <c r="A26" t="s">
        <v>73</v>
      </c>
      <c r="E26" s="54"/>
      <c r="F26" s="53"/>
      <c r="G26" s="53"/>
    </row>
    <row r="27" spans="1:7" x14ac:dyDescent="0.45">
      <c r="E27" s="53"/>
      <c r="F27" s="53"/>
      <c r="G27" s="53"/>
    </row>
    <row r="28" spans="1:7" x14ac:dyDescent="0.45">
      <c r="E28" s="53"/>
      <c r="F28" s="56">
        <f>SUM(E24:E26)</f>
        <v>0</v>
      </c>
      <c r="G28" s="53"/>
    </row>
    <row r="29" spans="1:7" x14ac:dyDescent="0.45">
      <c r="E29" s="53"/>
      <c r="F29" s="53"/>
      <c r="G29" s="53"/>
    </row>
    <row r="30" spans="1:7" x14ac:dyDescent="0.45">
      <c r="A30" s="52" t="s">
        <v>74</v>
      </c>
      <c r="E30" s="53"/>
      <c r="F30" s="53"/>
      <c r="G30" s="53"/>
    </row>
    <row r="31" spans="1:7" x14ac:dyDescent="0.45">
      <c r="E31" s="53"/>
      <c r="F31" s="53"/>
      <c r="G31" s="53"/>
    </row>
    <row r="32" spans="1:7" x14ac:dyDescent="0.45">
      <c r="A32" t="s">
        <v>75</v>
      </c>
      <c r="E32" s="53"/>
      <c r="F32" s="53"/>
      <c r="G32" s="53"/>
    </row>
    <row r="33" spans="1:7" x14ac:dyDescent="0.45">
      <c r="A33" t="s">
        <v>60</v>
      </c>
      <c r="E33" s="54" t="e">
        <f>BNR!G14</f>
        <v>#REF!</v>
      </c>
      <c r="F33" s="53"/>
      <c r="G33" s="53"/>
    </row>
    <row r="34" spans="1:7" x14ac:dyDescent="0.45">
      <c r="E34" s="53"/>
      <c r="F34" s="53"/>
      <c r="G34" s="53"/>
    </row>
    <row r="35" spans="1:7" x14ac:dyDescent="0.45">
      <c r="E35" s="53"/>
      <c r="F35" s="54" t="e">
        <f>E32+E33</f>
        <v>#REF!</v>
      </c>
    </row>
    <row r="36" spans="1:7" x14ac:dyDescent="0.45">
      <c r="E36" s="53"/>
      <c r="F36" s="53"/>
    </row>
    <row r="37" spans="1:7" ht="14.65" thickBot="1" x14ac:dyDescent="0.5">
      <c r="E37" s="53"/>
      <c r="F37" s="57" t="e">
        <f>F28+F35</f>
        <v>#REF!</v>
      </c>
    </row>
    <row r="38" spans="1:7" ht="14.65" thickTop="1" x14ac:dyDescent="0.45">
      <c r="E38" s="53"/>
      <c r="F38" s="53"/>
    </row>
    <row r="39" spans="1:7" x14ac:dyDescent="0.45">
      <c r="E39" s="53"/>
      <c r="F39" s="53"/>
    </row>
    <row r="40" spans="1:7" x14ac:dyDescent="0.45">
      <c r="E40" s="53"/>
      <c r="F40" s="53"/>
    </row>
    <row r="41" spans="1:7" x14ac:dyDescent="0.45">
      <c r="E41" s="53"/>
      <c r="F41" s="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8"/>
  <dimension ref="A1:F23"/>
  <sheetViews>
    <sheetView workbookViewId="0">
      <selection activeCell="F24" sqref="F24"/>
    </sheetView>
  </sheetViews>
  <sheetFormatPr baseColWidth="10" defaultRowHeight="14.25" x14ac:dyDescent="0.45"/>
  <sheetData>
    <row r="1" spans="1:4" x14ac:dyDescent="0.45">
      <c r="A1" t="s">
        <v>78</v>
      </c>
    </row>
    <row r="3" spans="1:4" x14ac:dyDescent="0.45">
      <c r="A3" t="s">
        <v>79</v>
      </c>
      <c r="D3">
        <v>2</v>
      </c>
    </row>
    <row r="4" spans="1:4" x14ac:dyDescent="0.45">
      <c r="A4" t="s">
        <v>80</v>
      </c>
      <c r="D4">
        <v>1</v>
      </c>
    </row>
    <row r="5" spans="1:4" x14ac:dyDescent="0.45">
      <c r="A5" t="s">
        <v>81</v>
      </c>
      <c r="D5">
        <v>1</v>
      </c>
    </row>
    <row r="6" spans="1:4" x14ac:dyDescent="0.45">
      <c r="A6" t="s">
        <v>82</v>
      </c>
      <c r="D6">
        <v>1</v>
      </c>
    </row>
    <row r="7" spans="1:4" x14ac:dyDescent="0.45">
      <c r="A7" t="s">
        <v>89</v>
      </c>
      <c r="D7">
        <v>1</v>
      </c>
    </row>
    <row r="8" spans="1:4" x14ac:dyDescent="0.45">
      <c r="D8">
        <v>1.5</v>
      </c>
    </row>
    <row r="9" spans="1:4" x14ac:dyDescent="0.45">
      <c r="D9">
        <v>1.5</v>
      </c>
    </row>
    <row r="19" spans="1:6" x14ac:dyDescent="0.45">
      <c r="D19" s="5"/>
    </row>
    <row r="21" spans="1:6" x14ac:dyDescent="0.45">
      <c r="D21">
        <f>SUM(D3:D19)</f>
        <v>9</v>
      </c>
      <c r="E21" t="s">
        <v>83</v>
      </c>
      <c r="F21">
        <f>D21*25</f>
        <v>225</v>
      </c>
    </row>
    <row r="22" spans="1:6" x14ac:dyDescent="0.45">
      <c r="A22" t="s">
        <v>90</v>
      </c>
      <c r="F22" s="5">
        <v>100</v>
      </c>
    </row>
    <row r="23" spans="1:6" x14ac:dyDescent="0.45">
      <c r="F23">
        <f>F21+F22</f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Suivi T.A.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IMMOBILISATION</vt:lpstr>
      <vt:lpstr>COMPTE A RECEVOIR</vt:lpstr>
      <vt:lpstr>COMPTE À PAYER</vt:lpstr>
      <vt:lpstr>ETAT RESULTAT</vt:lpstr>
      <vt:lpstr>BNR</vt:lpstr>
      <vt:lpstr>BILAN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Jubinville</dc:creator>
  <cp:lastModifiedBy>Philippe</cp:lastModifiedBy>
  <cp:lastPrinted>2017-08-07T17:35:49Z</cp:lastPrinted>
  <dcterms:created xsi:type="dcterms:W3CDTF">2015-11-20T19:30:54Z</dcterms:created>
  <dcterms:modified xsi:type="dcterms:W3CDTF">2023-04-13T12:57:14Z</dcterms:modified>
</cp:coreProperties>
</file>